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0" yWindow="0" windowWidth="28800" windowHeight="13755" firstSheet="2" activeTab="3"/>
  </bookViews>
  <sheets>
    <sheet name="Masterf" sheetId="5" state="hidden" r:id="rId1"/>
    <sheet name="Masterh" sheetId="6" state="hidden" r:id="rId2"/>
    <sheet name="FEMININES" sheetId="7" r:id="rId3"/>
    <sheet name="MASCULINS" sheetId="8" r:id="rId4"/>
  </sheets>
  <definedNames>
    <definedName name="_xlnm.Print_Area" localSheetId="2">FEMININES!$A$2:$Y$251</definedName>
    <definedName name="_xlnm.Print_Area" localSheetId="3">MASCULINS!$A$2:$Y$251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250" i="8" l="1"/>
  <c r="AN250" i="8"/>
  <c r="AM250" i="8"/>
  <c r="AL250" i="8"/>
  <c r="U250" i="8" s="1"/>
  <c r="AJ250" i="8"/>
  <c r="X250" i="8"/>
  <c r="W250" i="8"/>
  <c r="V250" i="8"/>
  <c r="AG250" i="8" s="1"/>
  <c r="T250" i="8"/>
  <c r="S250" i="8"/>
  <c r="O250" i="8"/>
  <c r="AO249" i="8"/>
  <c r="AN249" i="8"/>
  <c r="V249" i="8"/>
  <c r="S249" i="8"/>
  <c r="O249" i="8"/>
  <c r="T249" i="8" s="1"/>
  <c r="AC249" i="8" s="1"/>
  <c r="AO248" i="8"/>
  <c r="AN248" i="8"/>
  <c r="AM248" i="8"/>
  <c r="AL248" i="8"/>
  <c r="U248" i="8" s="1"/>
  <c r="AJ248" i="8"/>
  <c r="AC248" i="8"/>
  <c r="X248" i="8"/>
  <c r="W248" i="8"/>
  <c r="V248" i="8"/>
  <c r="T248" i="8"/>
  <c r="AI248" i="8" s="1"/>
  <c r="S248" i="8"/>
  <c r="O248" i="8"/>
  <c r="AO247" i="8"/>
  <c r="AN247" i="8"/>
  <c r="AM247" i="8"/>
  <c r="AL247" i="8"/>
  <c r="U247" i="8" s="1"/>
  <c r="AJ247" i="8"/>
  <c r="AG247" i="8"/>
  <c r="X247" i="8"/>
  <c r="W247" i="8"/>
  <c r="V247" i="8"/>
  <c r="T247" i="8"/>
  <c r="S247" i="8"/>
  <c r="O247" i="8"/>
  <c r="AO246" i="8"/>
  <c r="AN246" i="8"/>
  <c r="AM246" i="8"/>
  <c r="AL246" i="8"/>
  <c r="U246" i="8" s="1"/>
  <c r="AJ246" i="8"/>
  <c r="X246" i="8"/>
  <c r="W246" i="8"/>
  <c r="V246" i="8"/>
  <c r="AC246" i="8" s="1"/>
  <c r="T246" i="8"/>
  <c r="S246" i="8"/>
  <c r="O246" i="8"/>
  <c r="AO245" i="8"/>
  <c r="AN245" i="8"/>
  <c r="AM245" i="8"/>
  <c r="AL245" i="8"/>
  <c r="U245" i="8" s="1"/>
  <c r="AJ245" i="8"/>
  <c r="X245" i="8"/>
  <c r="W245" i="8"/>
  <c r="V245" i="8"/>
  <c r="AC245" i="8" s="1"/>
  <c r="T245" i="8"/>
  <c r="S245" i="8"/>
  <c r="O245" i="8"/>
  <c r="AO244" i="8"/>
  <c r="AN244" i="8"/>
  <c r="AM244" i="8"/>
  <c r="AL244" i="8"/>
  <c r="U244" i="8" s="1"/>
  <c r="AJ244" i="8"/>
  <c r="AC244" i="8"/>
  <c r="X244" i="8"/>
  <c r="W244" i="8"/>
  <c r="V244" i="8"/>
  <c r="T244" i="8"/>
  <c r="AI244" i="8" s="1"/>
  <c r="S244" i="8"/>
  <c r="O244" i="8"/>
  <c r="AO243" i="8"/>
  <c r="AN243" i="8"/>
  <c r="AM243" i="8"/>
  <c r="AL243" i="8"/>
  <c r="U243" i="8" s="1"/>
  <c r="AJ243" i="8"/>
  <c r="X243" i="8"/>
  <c r="W243" i="8"/>
  <c r="V243" i="8"/>
  <c r="T243" i="8"/>
  <c r="S243" i="8"/>
  <c r="O243" i="8"/>
  <c r="AO242" i="8"/>
  <c r="AN242" i="8"/>
  <c r="AM242" i="8"/>
  <c r="AL242" i="8"/>
  <c r="U242" i="8" s="1"/>
  <c r="AJ242" i="8"/>
  <c r="X242" i="8"/>
  <c r="W242" i="8"/>
  <c r="V242" i="8"/>
  <c r="AC242" i="8" s="1"/>
  <c r="T242" i="8"/>
  <c r="S242" i="8"/>
  <c r="O242" i="8"/>
  <c r="AO241" i="8"/>
  <c r="AN241" i="8"/>
  <c r="AM241" i="8"/>
  <c r="AL241" i="8"/>
  <c r="U241" i="8" s="1"/>
  <c r="AJ241" i="8"/>
  <c r="X241" i="8"/>
  <c r="W241" i="8"/>
  <c r="V241" i="8"/>
  <c r="AC241" i="8" s="1"/>
  <c r="T241" i="8"/>
  <c r="S241" i="8"/>
  <c r="O241" i="8"/>
  <c r="AO240" i="8"/>
  <c r="AN240" i="8"/>
  <c r="AM240" i="8"/>
  <c r="AL240" i="8"/>
  <c r="U240" i="8" s="1"/>
  <c r="AJ240" i="8"/>
  <c r="AC240" i="8"/>
  <c r="X240" i="8"/>
  <c r="W240" i="8"/>
  <c r="V240" i="8"/>
  <c r="AB240" i="8" s="1"/>
  <c r="T240" i="8"/>
  <c r="AF240" i="8" s="1"/>
  <c r="S240" i="8"/>
  <c r="O240" i="8"/>
  <c r="AO239" i="8"/>
  <c r="AN239" i="8"/>
  <c r="AM239" i="8"/>
  <c r="AL239" i="8"/>
  <c r="U239" i="8" s="1"/>
  <c r="AJ239" i="8"/>
  <c r="AG239" i="8"/>
  <c r="X239" i="8"/>
  <c r="W239" i="8"/>
  <c r="V239" i="8"/>
  <c r="T239" i="8"/>
  <c r="S239" i="8"/>
  <c r="O239" i="8"/>
  <c r="AO238" i="8"/>
  <c r="AN238" i="8"/>
  <c r="AM238" i="8"/>
  <c r="AL238" i="8"/>
  <c r="U238" i="8" s="1"/>
  <c r="AJ238" i="8"/>
  <c r="X238" i="8"/>
  <c r="W238" i="8"/>
  <c r="V238" i="8"/>
  <c r="AB238" i="8" s="1"/>
  <c r="T238" i="8"/>
  <c r="S238" i="8"/>
  <c r="O238" i="8"/>
  <c r="AO237" i="8"/>
  <c r="AN237" i="8"/>
  <c r="AM237" i="8"/>
  <c r="AL237" i="8"/>
  <c r="U237" i="8" s="1"/>
  <c r="AJ237" i="8"/>
  <c r="AC237" i="8"/>
  <c r="X237" i="8"/>
  <c r="W237" i="8"/>
  <c r="V237" i="8"/>
  <c r="AB237" i="8" s="1"/>
  <c r="T237" i="8"/>
  <c r="AF237" i="8" s="1"/>
  <c r="S237" i="8"/>
  <c r="O237" i="8"/>
  <c r="AO236" i="8"/>
  <c r="AN236" i="8"/>
  <c r="AM236" i="8"/>
  <c r="AL236" i="8"/>
  <c r="U236" i="8" s="1"/>
  <c r="AJ236" i="8"/>
  <c r="AC236" i="8"/>
  <c r="X236" i="8"/>
  <c r="W236" i="8"/>
  <c r="V236" i="8"/>
  <c r="AB236" i="8" s="1"/>
  <c r="T236" i="8"/>
  <c r="AF236" i="8" s="1"/>
  <c r="S236" i="8"/>
  <c r="O236" i="8"/>
  <c r="AO235" i="8"/>
  <c r="AN235" i="8"/>
  <c r="AM235" i="8"/>
  <c r="AL235" i="8"/>
  <c r="U235" i="8" s="1"/>
  <c r="AJ235" i="8"/>
  <c r="X235" i="8"/>
  <c r="W235" i="8"/>
  <c r="V235" i="8"/>
  <c r="AG235" i="8" s="1"/>
  <c r="T235" i="8"/>
  <c r="S235" i="8"/>
  <c r="O235" i="8"/>
  <c r="AO234" i="8"/>
  <c r="AN234" i="8"/>
  <c r="AM234" i="8"/>
  <c r="AL234" i="8"/>
  <c r="U234" i="8" s="1"/>
  <c r="AJ234" i="8"/>
  <c r="X234" i="8"/>
  <c r="W234" i="8"/>
  <c r="V234" i="8"/>
  <c r="AC234" i="8" s="1"/>
  <c r="T234" i="8"/>
  <c r="S234" i="8"/>
  <c r="O234" i="8"/>
  <c r="AO233" i="8"/>
  <c r="AN233" i="8"/>
  <c r="AM233" i="8"/>
  <c r="AL233" i="8"/>
  <c r="U233" i="8" s="1"/>
  <c r="AJ233" i="8"/>
  <c r="AC233" i="8"/>
  <c r="X233" i="8"/>
  <c r="W233" i="8"/>
  <c r="V233" i="8"/>
  <c r="AB233" i="8" s="1"/>
  <c r="T233" i="8"/>
  <c r="AF233" i="8" s="1"/>
  <c r="S233" i="8"/>
  <c r="O233" i="8"/>
  <c r="AO232" i="8"/>
  <c r="AN232" i="8"/>
  <c r="AM232" i="8"/>
  <c r="AL232" i="8"/>
  <c r="U232" i="8" s="1"/>
  <c r="AJ232" i="8"/>
  <c r="AC232" i="8"/>
  <c r="X232" i="8"/>
  <c r="W232" i="8"/>
  <c r="V232" i="8"/>
  <c r="AB232" i="8" s="1"/>
  <c r="T232" i="8"/>
  <c r="AF232" i="8" s="1"/>
  <c r="S232" i="8"/>
  <c r="O232" i="8"/>
  <c r="AO231" i="8"/>
  <c r="AN231" i="8"/>
  <c r="AM231" i="8"/>
  <c r="AL231" i="8"/>
  <c r="U231" i="8" s="1"/>
  <c r="AJ231" i="8"/>
  <c r="X231" i="8"/>
  <c r="W231" i="8"/>
  <c r="V231" i="8"/>
  <c r="T231" i="8"/>
  <c r="S231" i="8"/>
  <c r="O231" i="8"/>
  <c r="AO230" i="8"/>
  <c r="AN230" i="8"/>
  <c r="AM230" i="8"/>
  <c r="AL230" i="8"/>
  <c r="U230" i="8" s="1"/>
  <c r="AJ230" i="8"/>
  <c r="AC230" i="8"/>
  <c r="X230" i="8"/>
  <c r="W230" i="8"/>
  <c r="V230" i="8"/>
  <c r="AB230" i="8" s="1"/>
  <c r="T230" i="8"/>
  <c r="AF230" i="8" s="1"/>
  <c r="S230" i="8"/>
  <c r="O230" i="8"/>
  <c r="AO229" i="8"/>
  <c r="AN229" i="8"/>
  <c r="AM229" i="8"/>
  <c r="AL229" i="8"/>
  <c r="U229" i="8" s="1"/>
  <c r="AJ229" i="8"/>
  <c r="AC229" i="8"/>
  <c r="X229" i="8"/>
  <c r="W229" i="8"/>
  <c r="V229" i="8"/>
  <c r="T229" i="8"/>
  <c r="AI229" i="8" s="1"/>
  <c r="S229" i="8"/>
  <c r="O229" i="8"/>
  <c r="AO228" i="8"/>
  <c r="AN228" i="8"/>
  <c r="AM228" i="8"/>
  <c r="AL228" i="8"/>
  <c r="U228" i="8" s="1"/>
  <c r="AJ228" i="8"/>
  <c r="AC228" i="8"/>
  <c r="X228" i="8"/>
  <c r="W228" i="8"/>
  <c r="V228" i="8"/>
  <c r="AB228" i="8" s="1"/>
  <c r="T228" i="8"/>
  <c r="AF228" i="8" s="1"/>
  <c r="S228" i="8"/>
  <c r="O228" i="8"/>
  <c r="AO227" i="8"/>
  <c r="AN227" i="8"/>
  <c r="AM227" i="8"/>
  <c r="AL227" i="8"/>
  <c r="U227" i="8" s="1"/>
  <c r="AJ227" i="8"/>
  <c r="X227" i="8"/>
  <c r="W227" i="8"/>
  <c r="V227" i="8"/>
  <c r="T227" i="8"/>
  <c r="S227" i="8"/>
  <c r="O227" i="8"/>
  <c r="AO226" i="8"/>
  <c r="AN226" i="8"/>
  <c r="AM226" i="8"/>
  <c r="AL226" i="8"/>
  <c r="U226" i="8" s="1"/>
  <c r="AJ226" i="8"/>
  <c r="AC226" i="8"/>
  <c r="X226" i="8"/>
  <c r="W226" i="8"/>
  <c r="V226" i="8"/>
  <c r="AB226" i="8" s="1"/>
  <c r="T226" i="8"/>
  <c r="AF226" i="8" s="1"/>
  <c r="S226" i="8"/>
  <c r="O226" i="8"/>
  <c r="AO225" i="8"/>
  <c r="AN225" i="8"/>
  <c r="AM225" i="8"/>
  <c r="AL225" i="8"/>
  <c r="U225" i="8" s="1"/>
  <c r="AJ225" i="8"/>
  <c r="AC225" i="8"/>
  <c r="X225" i="8"/>
  <c r="W225" i="8"/>
  <c r="V225" i="8"/>
  <c r="AG225" i="8" s="1"/>
  <c r="T225" i="8"/>
  <c r="AF225" i="8" s="1"/>
  <c r="S225" i="8"/>
  <c r="O225" i="8"/>
  <c r="AO224" i="8"/>
  <c r="AN224" i="8"/>
  <c r="AM224" i="8"/>
  <c r="AL224" i="8"/>
  <c r="U224" i="8" s="1"/>
  <c r="AJ224" i="8"/>
  <c r="AG224" i="8"/>
  <c r="X224" i="8"/>
  <c r="W224" i="8"/>
  <c r="V224" i="8"/>
  <c r="AC224" i="8" s="1"/>
  <c r="T224" i="8"/>
  <c r="S224" i="8"/>
  <c r="O224" i="8"/>
  <c r="AO223" i="8"/>
  <c r="AN223" i="8"/>
  <c r="AM223" i="8"/>
  <c r="AL223" i="8"/>
  <c r="U223" i="8" s="1"/>
  <c r="AJ223" i="8"/>
  <c r="X223" i="8"/>
  <c r="W223" i="8"/>
  <c r="V223" i="8"/>
  <c r="T223" i="8"/>
  <c r="S223" i="8"/>
  <c r="O223" i="8"/>
  <c r="AO222" i="8"/>
  <c r="AN222" i="8"/>
  <c r="AM222" i="8"/>
  <c r="AJ222" i="8"/>
  <c r="AL222" i="8" s="1"/>
  <c r="U222" i="8" s="1"/>
  <c r="AB222" i="8"/>
  <c r="X222" i="8"/>
  <c r="W222" i="8"/>
  <c r="V222" i="8"/>
  <c r="T222" i="8"/>
  <c r="S222" i="8"/>
  <c r="O222" i="8"/>
  <c r="AO221" i="8"/>
  <c r="AN221" i="8"/>
  <c r="AM221" i="8"/>
  <c r="AJ221" i="8"/>
  <c r="AL221" i="8" s="1"/>
  <c r="U221" i="8" s="1"/>
  <c r="AB221" i="8"/>
  <c r="X221" i="8"/>
  <c r="W221" i="8"/>
  <c r="V221" i="8"/>
  <c r="T221" i="8"/>
  <c r="S221" i="8"/>
  <c r="O221" i="8"/>
  <c r="AO220" i="8"/>
  <c r="AN220" i="8"/>
  <c r="AM220" i="8"/>
  <c r="AJ220" i="8"/>
  <c r="AL220" i="8" s="1"/>
  <c r="U220" i="8" s="1"/>
  <c r="AB220" i="8"/>
  <c r="X220" i="8"/>
  <c r="W220" i="8"/>
  <c r="V220" i="8"/>
  <c r="T220" i="8"/>
  <c r="S220" i="8"/>
  <c r="O220" i="8"/>
  <c r="AO219" i="8"/>
  <c r="AN219" i="8"/>
  <c r="AM219" i="8"/>
  <c r="AJ219" i="8"/>
  <c r="AL219" i="8" s="1"/>
  <c r="U219" i="8" s="1"/>
  <c r="AB219" i="8"/>
  <c r="X219" i="8"/>
  <c r="W219" i="8"/>
  <c r="V219" i="8"/>
  <c r="T219" i="8"/>
  <c r="S219" i="8"/>
  <c r="O219" i="8"/>
  <c r="AO218" i="8"/>
  <c r="AN218" i="8"/>
  <c r="AM218" i="8"/>
  <c r="AJ218" i="8"/>
  <c r="AL218" i="8" s="1"/>
  <c r="U218" i="8" s="1"/>
  <c r="AB218" i="8"/>
  <c r="X218" i="8"/>
  <c r="W218" i="8"/>
  <c r="V218" i="8"/>
  <c r="T218" i="8"/>
  <c r="S218" i="8"/>
  <c r="O218" i="8"/>
  <c r="AO217" i="8"/>
  <c r="AN217" i="8"/>
  <c r="AM217" i="8"/>
  <c r="AJ217" i="8"/>
  <c r="AL217" i="8" s="1"/>
  <c r="U217" i="8" s="1"/>
  <c r="AB217" i="8"/>
  <c r="X217" i="8"/>
  <c r="W217" i="8"/>
  <c r="V217" i="8"/>
  <c r="T217" i="8"/>
  <c r="S217" i="8"/>
  <c r="O217" i="8"/>
  <c r="AO216" i="8"/>
  <c r="AN216" i="8"/>
  <c r="AM216" i="8"/>
  <c r="AJ216" i="8"/>
  <c r="AL216" i="8" s="1"/>
  <c r="U216" i="8" s="1"/>
  <c r="AB216" i="8"/>
  <c r="X216" i="8"/>
  <c r="W216" i="8"/>
  <c r="V216" i="8"/>
  <c r="T216" i="8"/>
  <c r="S216" i="8"/>
  <c r="O216" i="8"/>
  <c r="AO215" i="8"/>
  <c r="AN215" i="8"/>
  <c r="AM215" i="8"/>
  <c r="AJ215" i="8"/>
  <c r="AL215" i="8" s="1"/>
  <c r="U215" i="8" s="1"/>
  <c r="AB215" i="8"/>
  <c r="X215" i="8"/>
  <c r="W215" i="8"/>
  <c r="V215" i="8"/>
  <c r="T215" i="8"/>
  <c r="S215" i="8"/>
  <c r="O215" i="8"/>
  <c r="AO214" i="8"/>
  <c r="AN214" i="8"/>
  <c r="AM214" i="8"/>
  <c r="AJ214" i="8"/>
  <c r="AL214" i="8" s="1"/>
  <c r="U214" i="8" s="1"/>
  <c r="AB214" i="8"/>
  <c r="X214" i="8"/>
  <c r="W214" i="8"/>
  <c r="V214" i="8"/>
  <c r="T214" i="8"/>
  <c r="S214" i="8"/>
  <c r="O214" i="8"/>
  <c r="AO213" i="8"/>
  <c r="AN213" i="8"/>
  <c r="AM213" i="8"/>
  <c r="AJ213" i="8"/>
  <c r="AL213" i="8" s="1"/>
  <c r="U213" i="8" s="1"/>
  <c r="AB213" i="8"/>
  <c r="X213" i="8"/>
  <c r="W213" i="8"/>
  <c r="V213" i="8"/>
  <c r="T213" i="8"/>
  <c r="S213" i="8"/>
  <c r="O213" i="8"/>
  <c r="AO212" i="8"/>
  <c r="AN212" i="8"/>
  <c r="AM212" i="8"/>
  <c r="AJ212" i="8"/>
  <c r="AL212" i="8" s="1"/>
  <c r="U212" i="8" s="1"/>
  <c r="AB212" i="8"/>
  <c r="X212" i="8"/>
  <c r="W212" i="8"/>
  <c r="V212" i="8"/>
  <c r="T212" i="8"/>
  <c r="S212" i="8"/>
  <c r="O212" i="8"/>
  <c r="AO211" i="8"/>
  <c r="AN211" i="8"/>
  <c r="AM211" i="8"/>
  <c r="AJ211" i="8"/>
  <c r="AL211" i="8" s="1"/>
  <c r="U211" i="8" s="1"/>
  <c r="AB211" i="8"/>
  <c r="X211" i="8"/>
  <c r="W211" i="8"/>
  <c r="V211" i="8"/>
  <c r="T211" i="8"/>
  <c r="S211" i="8"/>
  <c r="O211" i="8"/>
  <c r="AO210" i="8"/>
  <c r="AN210" i="8"/>
  <c r="AM210" i="8"/>
  <c r="AJ210" i="8"/>
  <c r="AL210" i="8" s="1"/>
  <c r="U210" i="8" s="1"/>
  <c r="AB210" i="8"/>
  <c r="X210" i="8"/>
  <c r="W210" i="8"/>
  <c r="V210" i="8"/>
  <c r="T210" i="8"/>
  <c r="S210" i="8"/>
  <c r="O210" i="8"/>
  <c r="AO209" i="8"/>
  <c r="AN209" i="8"/>
  <c r="AM209" i="8"/>
  <c r="AJ209" i="8"/>
  <c r="AL209" i="8" s="1"/>
  <c r="U209" i="8" s="1"/>
  <c r="AB209" i="8"/>
  <c r="X209" i="8"/>
  <c r="W209" i="8"/>
  <c r="V209" i="8"/>
  <c r="T209" i="8"/>
  <c r="S209" i="8"/>
  <c r="O209" i="8"/>
  <c r="AO208" i="8"/>
  <c r="AN208" i="8"/>
  <c r="AM208" i="8"/>
  <c r="AJ208" i="8"/>
  <c r="AL208" i="8" s="1"/>
  <c r="AB208" i="8"/>
  <c r="X208" i="8"/>
  <c r="W208" i="8"/>
  <c r="V208" i="8"/>
  <c r="U208" i="8"/>
  <c r="T208" i="8"/>
  <c r="S208" i="8"/>
  <c r="O208" i="8"/>
  <c r="AO207" i="8"/>
  <c r="AN207" i="8"/>
  <c r="AM207" i="8"/>
  <c r="AJ207" i="8"/>
  <c r="AL207" i="8" s="1"/>
  <c r="U207" i="8" s="1"/>
  <c r="AB207" i="8"/>
  <c r="X207" i="8"/>
  <c r="W207" i="8"/>
  <c r="V207" i="8"/>
  <c r="T207" i="8"/>
  <c r="S207" i="8"/>
  <c r="O207" i="8"/>
  <c r="AO206" i="8"/>
  <c r="AN206" i="8"/>
  <c r="AM206" i="8"/>
  <c r="AJ206" i="8"/>
  <c r="AL206" i="8" s="1"/>
  <c r="U206" i="8" s="1"/>
  <c r="AB206" i="8"/>
  <c r="X206" i="8"/>
  <c r="W206" i="8"/>
  <c r="V206" i="8"/>
  <c r="T206" i="8"/>
  <c r="S206" i="8"/>
  <c r="O206" i="8"/>
  <c r="AO205" i="8"/>
  <c r="AN205" i="8"/>
  <c r="AM205" i="8"/>
  <c r="AJ205" i="8"/>
  <c r="AL205" i="8" s="1"/>
  <c r="U205" i="8" s="1"/>
  <c r="AB205" i="8"/>
  <c r="X205" i="8"/>
  <c r="W205" i="8"/>
  <c r="V205" i="8"/>
  <c r="T205" i="8"/>
  <c r="S205" i="8"/>
  <c r="O205" i="8"/>
  <c r="AO204" i="8"/>
  <c r="AN204" i="8"/>
  <c r="AM204" i="8"/>
  <c r="AJ204" i="8"/>
  <c r="AL204" i="8" s="1"/>
  <c r="AB204" i="8"/>
  <c r="X204" i="8"/>
  <c r="W204" i="8"/>
  <c r="V204" i="8"/>
  <c r="U204" i="8"/>
  <c r="T204" i="8"/>
  <c r="S204" i="8"/>
  <c r="O204" i="8"/>
  <c r="AO203" i="8"/>
  <c r="AN203" i="8"/>
  <c r="AM203" i="8"/>
  <c r="AJ203" i="8"/>
  <c r="AL203" i="8" s="1"/>
  <c r="U203" i="8" s="1"/>
  <c r="AB203" i="8"/>
  <c r="X203" i="8"/>
  <c r="W203" i="8"/>
  <c r="V203" i="8"/>
  <c r="T203" i="8"/>
  <c r="S203" i="8"/>
  <c r="O203" i="8"/>
  <c r="AO202" i="8"/>
  <c r="AN202" i="8"/>
  <c r="AM202" i="8"/>
  <c r="AJ202" i="8"/>
  <c r="AL202" i="8" s="1"/>
  <c r="AB202" i="8"/>
  <c r="X202" i="8"/>
  <c r="W202" i="8"/>
  <c r="V202" i="8"/>
  <c r="U202" i="8"/>
  <c r="T202" i="8"/>
  <c r="S202" i="8"/>
  <c r="O202" i="8"/>
  <c r="AO201" i="8"/>
  <c r="AN201" i="8"/>
  <c r="AM201" i="8"/>
  <c r="AJ201" i="8"/>
  <c r="AL201" i="8" s="1"/>
  <c r="U201" i="8" s="1"/>
  <c r="AB201" i="8"/>
  <c r="X201" i="8"/>
  <c r="W201" i="8"/>
  <c r="V201" i="8"/>
  <c r="T201" i="8"/>
  <c r="S201" i="8"/>
  <c r="O201" i="8"/>
  <c r="AO200" i="8"/>
  <c r="AN200" i="8"/>
  <c r="AM200" i="8"/>
  <c r="AJ200" i="8"/>
  <c r="AL200" i="8" s="1"/>
  <c r="U200" i="8" s="1"/>
  <c r="AB200" i="8"/>
  <c r="X200" i="8"/>
  <c r="W200" i="8"/>
  <c r="V200" i="8"/>
  <c r="T200" i="8"/>
  <c r="S200" i="8"/>
  <c r="O200" i="8"/>
  <c r="AO199" i="8"/>
  <c r="AN199" i="8"/>
  <c r="AM199" i="8"/>
  <c r="AJ199" i="8"/>
  <c r="AL199" i="8" s="1"/>
  <c r="U199" i="8" s="1"/>
  <c r="AB199" i="8"/>
  <c r="X199" i="8"/>
  <c r="W199" i="8"/>
  <c r="V199" i="8"/>
  <c r="T199" i="8"/>
  <c r="S199" i="8"/>
  <c r="O199" i="8"/>
  <c r="AO198" i="8"/>
  <c r="AN198" i="8"/>
  <c r="AM198" i="8"/>
  <c r="AJ198" i="8"/>
  <c r="AL198" i="8" s="1"/>
  <c r="U198" i="8" s="1"/>
  <c r="AB198" i="8"/>
  <c r="X198" i="8"/>
  <c r="W198" i="8"/>
  <c r="V198" i="8"/>
  <c r="T198" i="8"/>
  <c r="S198" i="8"/>
  <c r="O198" i="8"/>
  <c r="AO197" i="8"/>
  <c r="AN197" i="8"/>
  <c r="AM197" i="8"/>
  <c r="AJ197" i="8"/>
  <c r="AL197" i="8" s="1"/>
  <c r="U197" i="8" s="1"/>
  <c r="AB197" i="8"/>
  <c r="X197" i="8"/>
  <c r="W197" i="8"/>
  <c r="V197" i="8"/>
  <c r="T197" i="8"/>
  <c r="S197" i="8"/>
  <c r="O197" i="8"/>
  <c r="AO196" i="8"/>
  <c r="AN196" i="8"/>
  <c r="AM196" i="8"/>
  <c r="AJ196" i="8"/>
  <c r="AL196" i="8" s="1"/>
  <c r="AB196" i="8"/>
  <c r="X196" i="8"/>
  <c r="W196" i="8"/>
  <c r="V196" i="8"/>
  <c r="U196" i="8"/>
  <c r="T196" i="8"/>
  <c r="S196" i="8"/>
  <c r="O196" i="8"/>
  <c r="AO195" i="8"/>
  <c r="AN195" i="8"/>
  <c r="AM195" i="8"/>
  <c r="AJ195" i="8"/>
  <c r="AL195" i="8" s="1"/>
  <c r="U195" i="8" s="1"/>
  <c r="AB195" i="8"/>
  <c r="X195" i="8"/>
  <c r="W195" i="8"/>
  <c r="V195" i="8"/>
  <c r="T195" i="8"/>
  <c r="S195" i="8"/>
  <c r="O195" i="8"/>
  <c r="AO194" i="8"/>
  <c r="AN194" i="8"/>
  <c r="AM194" i="8"/>
  <c r="AJ194" i="8"/>
  <c r="AL194" i="8" s="1"/>
  <c r="AB194" i="8"/>
  <c r="X194" i="8"/>
  <c r="W194" i="8"/>
  <c r="V194" i="8"/>
  <c r="U194" i="8"/>
  <c r="T194" i="8"/>
  <c r="S194" i="8"/>
  <c r="O194" i="8"/>
  <c r="AO193" i="8"/>
  <c r="AN193" i="8"/>
  <c r="AM193" i="8"/>
  <c r="AJ193" i="8"/>
  <c r="AL193" i="8" s="1"/>
  <c r="U193" i="8" s="1"/>
  <c r="AB193" i="8"/>
  <c r="X193" i="8"/>
  <c r="W193" i="8"/>
  <c r="V193" i="8"/>
  <c r="T193" i="8"/>
  <c r="S193" i="8"/>
  <c r="O193" i="8"/>
  <c r="AO192" i="8"/>
  <c r="AN192" i="8"/>
  <c r="AM192" i="8"/>
  <c r="AJ192" i="8"/>
  <c r="AL192" i="8" s="1"/>
  <c r="U192" i="8" s="1"/>
  <c r="AB192" i="8"/>
  <c r="X192" i="8"/>
  <c r="W192" i="8"/>
  <c r="V192" i="8"/>
  <c r="T192" i="8"/>
  <c r="S192" i="8"/>
  <c r="O192" i="8"/>
  <c r="AO191" i="8"/>
  <c r="AN191" i="8"/>
  <c r="AM191" i="8"/>
  <c r="AJ191" i="8"/>
  <c r="AL191" i="8" s="1"/>
  <c r="U191" i="8" s="1"/>
  <c r="AB191" i="8"/>
  <c r="X191" i="8"/>
  <c r="W191" i="8"/>
  <c r="V191" i="8"/>
  <c r="T191" i="8"/>
  <c r="S191" i="8"/>
  <c r="O191" i="8"/>
  <c r="AO190" i="8"/>
  <c r="AN190" i="8"/>
  <c r="AM190" i="8"/>
  <c r="AJ190" i="8"/>
  <c r="AL190" i="8" s="1"/>
  <c r="U190" i="8" s="1"/>
  <c r="AB190" i="8"/>
  <c r="X190" i="8"/>
  <c r="W190" i="8"/>
  <c r="V190" i="8"/>
  <c r="T190" i="8"/>
  <c r="S190" i="8"/>
  <c r="O190" i="8"/>
  <c r="AO189" i="8"/>
  <c r="AN189" i="8"/>
  <c r="AM189" i="8"/>
  <c r="AJ189" i="8"/>
  <c r="AL189" i="8" s="1"/>
  <c r="U189" i="8" s="1"/>
  <c r="AB189" i="8"/>
  <c r="X189" i="8"/>
  <c r="W189" i="8"/>
  <c r="V189" i="8"/>
  <c r="T189" i="8"/>
  <c r="S189" i="8"/>
  <c r="O189" i="8"/>
  <c r="AO188" i="8"/>
  <c r="AN188" i="8"/>
  <c r="AM188" i="8"/>
  <c r="AJ188" i="8"/>
  <c r="AL188" i="8" s="1"/>
  <c r="U188" i="8" s="1"/>
  <c r="AG188" i="8"/>
  <c r="AF188" i="8"/>
  <c r="AD188" i="8"/>
  <c r="AB188" i="8"/>
  <c r="X188" i="8"/>
  <c r="W188" i="8"/>
  <c r="V188" i="8"/>
  <c r="AH188" i="8" s="1"/>
  <c r="T188" i="8"/>
  <c r="AI188" i="8" s="1"/>
  <c r="S188" i="8"/>
  <c r="O188" i="8"/>
  <c r="AO187" i="8"/>
  <c r="AN187" i="8"/>
  <c r="AM187" i="8"/>
  <c r="AJ187" i="8"/>
  <c r="AL187" i="8" s="1"/>
  <c r="AG187" i="8"/>
  <c r="AB187" i="8"/>
  <c r="X187" i="8"/>
  <c r="W187" i="8"/>
  <c r="V187" i="8"/>
  <c r="U187" i="8"/>
  <c r="T187" i="8"/>
  <c r="S187" i="8"/>
  <c r="O187" i="8"/>
  <c r="AO186" i="8"/>
  <c r="AN186" i="8"/>
  <c r="AM186" i="8"/>
  <c r="AJ186" i="8"/>
  <c r="AL186" i="8" s="1"/>
  <c r="AG186" i="8"/>
  <c r="AF186" i="8"/>
  <c r="AD186" i="8"/>
  <c r="AB186" i="8"/>
  <c r="X186" i="8"/>
  <c r="W186" i="8"/>
  <c r="V186" i="8"/>
  <c r="AH186" i="8" s="1"/>
  <c r="U186" i="8"/>
  <c r="T186" i="8"/>
  <c r="AI186" i="8" s="1"/>
  <c r="S186" i="8"/>
  <c r="O186" i="8"/>
  <c r="AO185" i="8"/>
  <c r="AN185" i="8"/>
  <c r="AM185" i="8"/>
  <c r="AJ185" i="8"/>
  <c r="AL185" i="8" s="1"/>
  <c r="AH185" i="8"/>
  <c r="AD185" i="8"/>
  <c r="AB185" i="8"/>
  <c r="X185" i="8"/>
  <c r="W185" i="8"/>
  <c r="V185" i="8"/>
  <c r="AF185" i="8" s="1"/>
  <c r="U185" i="8"/>
  <c r="T185" i="8"/>
  <c r="S185" i="8"/>
  <c r="O185" i="8"/>
  <c r="AO184" i="8"/>
  <c r="AN184" i="8"/>
  <c r="AM184" i="8"/>
  <c r="AJ184" i="8"/>
  <c r="AL184" i="8" s="1"/>
  <c r="AG184" i="8"/>
  <c r="AF184" i="8"/>
  <c r="AD184" i="8"/>
  <c r="AB184" i="8"/>
  <c r="X184" i="8"/>
  <c r="W184" i="8"/>
  <c r="V184" i="8"/>
  <c r="AH184" i="8" s="1"/>
  <c r="U184" i="8"/>
  <c r="T184" i="8"/>
  <c r="AI184" i="8" s="1"/>
  <c r="S184" i="8"/>
  <c r="O184" i="8"/>
  <c r="AO183" i="8"/>
  <c r="AN183" i="8"/>
  <c r="AM183" i="8"/>
  <c r="AJ183" i="8"/>
  <c r="AL183" i="8" s="1"/>
  <c r="AH183" i="8"/>
  <c r="AD183" i="8"/>
  <c r="AB183" i="8"/>
  <c r="X183" i="8"/>
  <c r="W183" i="8"/>
  <c r="V183" i="8"/>
  <c r="AF183" i="8" s="1"/>
  <c r="U183" i="8"/>
  <c r="T183" i="8"/>
  <c r="S183" i="8"/>
  <c r="O183" i="8"/>
  <c r="AO182" i="8"/>
  <c r="AN182" i="8"/>
  <c r="AM182" i="8"/>
  <c r="U182" i="8" s="1"/>
  <c r="AJ182" i="8"/>
  <c r="AL182" i="8" s="1"/>
  <c r="AG182" i="8"/>
  <c r="AF182" i="8"/>
  <c r="AD182" i="8"/>
  <c r="AB182" i="8"/>
  <c r="X182" i="8"/>
  <c r="W182" i="8"/>
  <c r="V182" i="8"/>
  <c r="AH182" i="8" s="1"/>
  <c r="T182" i="8"/>
  <c r="AI182" i="8" s="1"/>
  <c r="S182" i="8"/>
  <c r="O182" i="8"/>
  <c r="AO181" i="8"/>
  <c r="AN181" i="8"/>
  <c r="AM181" i="8"/>
  <c r="AJ181" i="8"/>
  <c r="AL181" i="8" s="1"/>
  <c r="AH181" i="8"/>
  <c r="AD181" i="8"/>
  <c r="AB181" i="8"/>
  <c r="X181" i="8"/>
  <c r="W181" i="8"/>
  <c r="V181" i="8"/>
  <c r="AF181" i="8" s="1"/>
  <c r="U181" i="8"/>
  <c r="T181" i="8"/>
  <c r="S181" i="8"/>
  <c r="O181" i="8"/>
  <c r="AO180" i="8"/>
  <c r="AN180" i="8"/>
  <c r="AM180" i="8"/>
  <c r="AJ180" i="8"/>
  <c r="AL180" i="8" s="1"/>
  <c r="AG180" i="8"/>
  <c r="AF180" i="8"/>
  <c r="AD180" i="8"/>
  <c r="AB180" i="8"/>
  <c r="X180" i="8"/>
  <c r="W180" i="8"/>
  <c r="V180" i="8"/>
  <c r="AH180" i="8" s="1"/>
  <c r="U180" i="8"/>
  <c r="T180" i="8"/>
  <c r="AI180" i="8" s="1"/>
  <c r="S180" i="8"/>
  <c r="O180" i="8"/>
  <c r="AO179" i="8"/>
  <c r="AN179" i="8"/>
  <c r="AM179" i="8"/>
  <c r="AJ179" i="8"/>
  <c r="AL179" i="8" s="1"/>
  <c r="AH179" i="8"/>
  <c r="AD179" i="8"/>
  <c r="AB179" i="8"/>
  <c r="X179" i="8"/>
  <c r="W179" i="8"/>
  <c r="V179" i="8"/>
  <c r="AF179" i="8" s="1"/>
  <c r="U179" i="8"/>
  <c r="T179" i="8"/>
  <c r="S179" i="8"/>
  <c r="O179" i="8"/>
  <c r="AO178" i="8"/>
  <c r="AN178" i="8"/>
  <c r="AM178" i="8"/>
  <c r="U178" i="8" s="1"/>
  <c r="AJ178" i="8"/>
  <c r="AL178" i="8" s="1"/>
  <c r="AG178" i="8"/>
  <c r="AF178" i="8"/>
  <c r="AD178" i="8"/>
  <c r="AB178" i="8"/>
  <c r="X178" i="8"/>
  <c r="W178" i="8"/>
  <c r="V178" i="8"/>
  <c r="AH178" i="8" s="1"/>
  <c r="T178" i="8"/>
  <c r="AI178" i="8" s="1"/>
  <c r="S178" i="8"/>
  <c r="O178" i="8"/>
  <c r="AO177" i="8"/>
  <c r="AN177" i="8"/>
  <c r="AM177" i="8"/>
  <c r="AJ177" i="8"/>
  <c r="AL177" i="8" s="1"/>
  <c r="AH177" i="8"/>
  <c r="AD177" i="8"/>
  <c r="AB177" i="8"/>
  <c r="X177" i="8"/>
  <c r="W177" i="8"/>
  <c r="V177" i="8"/>
  <c r="AF177" i="8" s="1"/>
  <c r="U177" i="8"/>
  <c r="T177" i="8"/>
  <c r="S177" i="8"/>
  <c r="O177" i="8"/>
  <c r="AO176" i="8"/>
  <c r="AN176" i="8"/>
  <c r="AM176" i="8"/>
  <c r="AJ176" i="8"/>
  <c r="AL176" i="8" s="1"/>
  <c r="AG176" i="8"/>
  <c r="AF176" i="8"/>
  <c r="AD176" i="8"/>
  <c r="AB176" i="8"/>
  <c r="X176" i="8"/>
  <c r="W176" i="8"/>
  <c r="V176" i="8"/>
  <c r="AH176" i="8" s="1"/>
  <c r="U176" i="8"/>
  <c r="T176" i="8"/>
  <c r="AI176" i="8" s="1"/>
  <c r="S176" i="8"/>
  <c r="O176" i="8"/>
  <c r="AO175" i="8"/>
  <c r="AN175" i="8"/>
  <c r="AM175" i="8"/>
  <c r="AJ175" i="8"/>
  <c r="AL175" i="8" s="1"/>
  <c r="AH175" i="8"/>
  <c r="AD175" i="8"/>
  <c r="AB175" i="8"/>
  <c r="X175" i="8"/>
  <c r="W175" i="8"/>
  <c r="V175" i="8"/>
  <c r="AF175" i="8" s="1"/>
  <c r="U175" i="8"/>
  <c r="T175" i="8"/>
  <c r="S175" i="8"/>
  <c r="O175" i="8"/>
  <c r="AO174" i="8"/>
  <c r="AN174" i="8"/>
  <c r="AM174" i="8"/>
  <c r="AJ174" i="8"/>
  <c r="AL174" i="8" s="1"/>
  <c r="U174" i="8" s="1"/>
  <c r="AG174" i="8"/>
  <c r="AF174" i="8"/>
  <c r="AD174" i="8"/>
  <c r="AB174" i="8"/>
  <c r="X174" i="8"/>
  <c r="W174" i="8"/>
  <c r="V174" i="8"/>
  <c r="AH174" i="8" s="1"/>
  <c r="T174" i="8"/>
  <c r="AI174" i="8" s="1"/>
  <c r="S174" i="8"/>
  <c r="O174" i="8"/>
  <c r="AO173" i="8"/>
  <c r="AN173" i="8"/>
  <c r="AM173" i="8"/>
  <c r="U173" i="8" s="1"/>
  <c r="AJ173" i="8"/>
  <c r="AL173" i="8" s="1"/>
  <c r="X173" i="8"/>
  <c r="W173" i="8"/>
  <c r="V173" i="8"/>
  <c r="AB173" i="8" s="1"/>
  <c r="T173" i="8"/>
  <c r="S173" i="8"/>
  <c r="O173" i="8"/>
  <c r="AO172" i="8"/>
  <c r="AN172" i="8"/>
  <c r="AM172" i="8"/>
  <c r="AL172" i="8"/>
  <c r="AJ172" i="8"/>
  <c r="AG172" i="8"/>
  <c r="AF172" i="8"/>
  <c r="AD172" i="8"/>
  <c r="AB172" i="8"/>
  <c r="X172" i="8"/>
  <c r="W172" i="8"/>
  <c r="V172" i="8"/>
  <c r="AH172" i="8" s="1"/>
  <c r="U172" i="8"/>
  <c r="T172" i="8"/>
  <c r="AI172" i="8" s="1"/>
  <c r="S172" i="8"/>
  <c r="O172" i="8"/>
  <c r="AO171" i="8"/>
  <c r="AN171" i="8"/>
  <c r="AM171" i="8"/>
  <c r="AJ171" i="8"/>
  <c r="AL171" i="8" s="1"/>
  <c r="AH171" i="8"/>
  <c r="AD171" i="8"/>
  <c r="AB171" i="8"/>
  <c r="X171" i="8"/>
  <c r="W171" i="8"/>
  <c r="V171" i="8"/>
  <c r="U171" i="8"/>
  <c r="T171" i="8"/>
  <c r="S171" i="8"/>
  <c r="O171" i="8"/>
  <c r="AO170" i="8"/>
  <c r="AN170" i="8"/>
  <c r="AM170" i="8"/>
  <c r="AJ170" i="8"/>
  <c r="AL170" i="8" s="1"/>
  <c r="U170" i="8" s="1"/>
  <c r="AG170" i="8"/>
  <c r="AF170" i="8"/>
  <c r="AD170" i="8"/>
  <c r="AB170" i="8"/>
  <c r="X170" i="8"/>
  <c r="W170" i="8"/>
  <c r="V170" i="8"/>
  <c r="AH170" i="8" s="1"/>
  <c r="T170" i="8"/>
  <c r="AI170" i="8" s="1"/>
  <c r="S170" i="8"/>
  <c r="O170" i="8"/>
  <c r="AO169" i="8"/>
  <c r="AN169" i="8"/>
  <c r="AM169" i="8"/>
  <c r="AJ169" i="8"/>
  <c r="AL169" i="8" s="1"/>
  <c r="AH169" i="8"/>
  <c r="AG169" i="8"/>
  <c r="AD169" i="8"/>
  <c r="AB169" i="8"/>
  <c r="X169" i="8"/>
  <c r="W169" i="8"/>
  <c r="V169" i="8"/>
  <c r="AF169" i="8" s="1"/>
  <c r="U169" i="8"/>
  <c r="T169" i="8"/>
  <c r="S169" i="8"/>
  <c r="O169" i="8"/>
  <c r="AO168" i="8"/>
  <c r="AN168" i="8"/>
  <c r="AM168" i="8"/>
  <c r="AJ168" i="8"/>
  <c r="AL168" i="8" s="1"/>
  <c r="U168" i="8" s="1"/>
  <c r="AG168" i="8"/>
  <c r="AF168" i="8"/>
  <c r="AD168" i="8"/>
  <c r="AB168" i="8"/>
  <c r="X168" i="8"/>
  <c r="W168" i="8"/>
  <c r="V168" i="8"/>
  <c r="AH168" i="8" s="1"/>
  <c r="T168" i="8"/>
  <c r="AI168" i="8" s="1"/>
  <c r="S168" i="8"/>
  <c r="O168" i="8"/>
  <c r="AO167" i="8"/>
  <c r="AN167" i="8"/>
  <c r="AM167" i="8"/>
  <c r="AJ167" i="8"/>
  <c r="AL167" i="8" s="1"/>
  <c r="AH167" i="8"/>
  <c r="AG167" i="8"/>
  <c r="AD167" i="8"/>
  <c r="AB167" i="8"/>
  <c r="X167" i="8"/>
  <c r="W167" i="8"/>
  <c r="V167" i="8"/>
  <c r="AF167" i="8" s="1"/>
  <c r="U167" i="8"/>
  <c r="T167" i="8"/>
  <c r="S167" i="8"/>
  <c r="O167" i="8"/>
  <c r="AO166" i="8"/>
  <c r="AN166" i="8"/>
  <c r="AM166" i="8"/>
  <c r="AJ166" i="8"/>
  <c r="AL166" i="8" s="1"/>
  <c r="U166" i="8" s="1"/>
  <c r="AG166" i="8"/>
  <c r="AF166" i="8"/>
  <c r="AD166" i="8"/>
  <c r="AB166" i="8"/>
  <c r="X166" i="8"/>
  <c r="W166" i="8"/>
  <c r="V166" i="8"/>
  <c r="AH166" i="8" s="1"/>
  <c r="T166" i="8"/>
  <c r="AI166" i="8" s="1"/>
  <c r="S166" i="8"/>
  <c r="O166" i="8"/>
  <c r="AO165" i="8"/>
  <c r="AN165" i="8"/>
  <c r="AM165" i="8"/>
  <c r="AJ165" i="8"/>
  <c r="AL165" i="8" s="1"/>
  <c r="AH165" i="8"/>
  <c r="AG165" i="8"/>
  <c r="AD165" i="8"/>
  <c r="AB165" i="8"/>
  <c r="X165" i="8"/>
  <c r="W165" i="8"/>
  <c r="V165" i="8"/>
  <c r="AF165" i="8" s="1"/>
  <c r="U165" i="8"/>
  <c r="T165" i="8"/>
  <c r="S165" i="8"/>
  <c r="O165" i="8"/>
  <c r="AO164" i="8"/>
  <c r="AN164" i="8"/>
  <c r="AM164" i="8"/>
  <c r="AJ164" i="8"/>
  <c r="AL164" i="8" s="1"/>
  <c r="U164" i="8" s="1"/>
  <c r="AG164" i="8"/>
  <c r="AF164" i="8"/>
  <c r="AD164" i="8"/>
  <c r="AB164" i="8"/>
  <c r="X164" i="8"/>
  <c r="W164" i="8"/>
  <c r="V164" i="8"/>
  <c r="AH164" i="8" s="1"/>
  <c r="T164" i="8"/>
  <c r="AI164" i="8" s="1"/>
  <c r="S164" i="8"/>
  <c r="O164" i="8"/>
  <c r="AO163" i="8"/>
  <c r="AN163" i="8"/>
  <c r="AM163" i="8"/>
  <c r="AJ163" i="8"/>
  <c r="AL163" i="8" s="1"/>
  <c r="AH163" i="8"/>
  <c r="AG163" i="8"/>
  <c r="AB163" i="8"/>
  <c r="X163" i="8"/>
  <c r="W163" i="8"/>
  <c r="V163" i="8"/>
  <c r="AF163" i="8" s="1"/>
  <c r="U163" i="8"/>
  <c r="T163" i="8"/>
  <c r="S163" i="8"/>
  <c r="O163" i="8"/>
  <c r="AO162" i="8"/>
  <c r="AN162" i="8"/>
  <c r="AM162" i="8"/>
  <c r="AJ162" i="8"/>
  <c r="AL162" i="8" s="1"/>
  <c r="U162" i="8" s="1"/>
  <c r="AG162" i="8"/>
  <c r="AF162" i="8"/>
  <c r="AD162" i="8"/>
  <c r="AB162" i="8"/>
  <c r="X162" i="8"/>
  <c r="W162" i="8"/>
  <c r="V162" i="8"/>
  <c r="AH162" i="8" s="1"/>
  <c r="T162" i="8"/>
  <c r="AI162" i="8" s="1"/>
  <c r="S162" i="8"/>
  <c r="O162" i="8"/>
  <c r="AO161" i="8"/>
  <c r="AN161" i="8"/>
  <c r="AM161" i="8"/>
  <c r="AJ161" i="8"/>
  <c r="AL161" i="8" s="1"/>
  <c r="AH161" i="8"/>
  <c r="AG161" i="8"/>
  <c r="AB161" i="8"/>
  <c r="X161" i="8"/>
  <c r="W161" i="8"/>
  <c r="V161" i="8"/>
  <c r="AF161" i="8" s="1"/>
  <c r="U161" i="8"/>
  <c r="T161" i="8"/>
  <c r="S161" i="8"/>
  <c r="O161" i="8"/>
  <c r="AO160" i="8"/>
  <c r="AN160" i="8"/>
  <c r="AM160" i="8"/>
  <c r="AJ160" i="8"/>
  <c r="AL160" i="8" s="1"/>
  <c r="U160" i="8" s="1"/>
  <c r="AG160" i="8"/>
  <c r="AF160" i="8"/>
  <c r="AD160" i="8"/>
  <c r="AB160" i="8"/>
  <c r="X160" i="8"/>
  <c r="W160" i="8"/>
  <c r="V160" i="8"/>
  <c r="AH160" i="8" s="1"/>
  <c r="T160" i="8"/>
  <c r="AI160" i="8" s="1"/>
  <c r="S160" i="8"/>
  <c r="O160" i="8"/>
  <c r="AO159" i="8"/>
  <c r="AN159" i="8"/>
  <c r="AM159" i="8"/>
  <c r="AJ159" i="8"/>
  <c r="AL159" i="8" s="1"/>
  <c r="AH159" i="8"/>
  <c r="AG159" i="8"/>
  <c r="AB159" i="8"/>
  <c r="X159" i="8"/>
  <c r="W159" i="8"/>
  <c r="V159" i="8"/>
  <c r="AF159" i="8" s="1"/>
  <c r="U159" i="8"/>
  <c r="T159" i="8"/>
  <c r="S159" i="8"/>
  <c r="O159" i="8"/>
  <c r="AO158" i="8"/>
  <c r="AN158" i="8"/>
  <c r="AM158" i="8"/>
  <c r="AJ158" i="8"/>
  <c r="AL158" i="8" s="1"/>
  <c r="AG158" i="8"/>
  <c r="AF158" i="8"/>
  <c r="AD158" i="8"/>
  <c r="AB158" i="8"/>
  <c r="X158" i="8"/>
  <c r="W158" i="8"/>
  <c r="V158" i="8"/>
  <c r="AH158" i="8" s="1"/>
  <c r="U158" i="8"/>
  <c r="T158" i="8"/>
  <c r="AI158" i="8" s="1"/>
  <c r="S158" i="8"/>
  <c r="O158" i="8"/>
  <c r="AO157" i="8"/>
  <c r="AN157" i="8"/>
  <c r="AM157" i="8"/>
  <c r="AJ157" i="8"/>
  <c r="AL157" i="8" s="1"/>
  <c r="AH157" i="8"/>
  <c r="AG157" i="8"/>
  <c r="AB157" i="8"/>
  <c r="X157" i="8"/>
  <c r="W157" i="8"/>
  <c r="V157" i="8"/>
  <c r="AF157" i="8" s="1"/>
  <c r="U157" i="8"/>
  <c r="T157" i="8"/>
  <c r="S157" i="8"/>
  <c r="O157" i="8"/>
  <c r="AO156" i="8"/>
  <c r="AN156" i="8"/>
  <c r="AM156" i="8"/>
  <c r="AJ156" i="8"/>
  <c r="AL156" i="8" s="1"/>
  <c r="AG156" i="8"/>
  <c r="AF156" i="8"/>
  <c r="AD156" i="8"/>
  <c r="AB156" i="8"/>
  <c r="X156" i="8"/>
  <c r="W156" i="8"/>
  <c r="V156" i="8"/>
  <c r="AH156" i="8" s="1"/>
  <c r="U156" i="8"/>
  <c r="T156" i="8"/>
  <c r="AI156" i="8" s="1"/>
  <c r="S156" i="8"/>
  <c r="O156" i="8"/>
  <c r="AO155" i="8"/>
  <c r="AN155" i="8"/>
  <c r="AM155" i="8"/>
  <c r="AJ155" i="8"/>
  <c r="AL155" i="8" s="1"/>
  <c r="AH155" i="8"/>
  <c r="AG155" i="8"/>
  <c r="AB155" i="8"/>
  <c r="X155" i="8"/>
  <c r="W155" i="8"/>
  <c r="V155" i="8"/>
  <c r="AF155" i="8" s="1"/>
  <c r="U155" i="8"/>
  <c r="T155" i="8"/>
  <c r="S155" i="8"/>
  <c r="O155" i="8"/>
  <c r="AO154" i="8"/>
  <c r="AN154" i="8"/>
  <c r="AM154" i="8"/>
  <c r="AL154" i="8"/>
  <c r="U154" i="8" s="1"/>
  <c r="AJ154" i="8"/>
  <c r="AG154" i="8"/>
  <c r="AF154" i="8"/>
  <c r="AD154" i="8"/>
  <c r="AB154" i="8"/>
  <c r="X154" i="8"/>
  <c r="W154" i="8"/>
  <c r="V154" i="8"/>
  <c r="AH154" i="8" s="1"/>
  <c r="T154" i="8"/>
  <c r="AI154" i="8" s="1"/>
  <c r="S154" i="8"/>
  <c r="O154" i="8"/>
  <c r="AO153" i="8"/>
  <c r="AN153" i="8"/>
  <c r="AM153" i="8"/>
  <c r="AJ153" i="8"/>
  <c r="AL153" i="8" s="1"/>
  <c r="AG153" i="8"/>
  <c r="AB153" i="8"/>
  <c r="X153" i="8"/>
  <c r="W153" i="8"/>
  <c r="V153" i="8"/>
  <c r="AH153" i="8" s="1"/>
  <c r="U153" i="8"/>
  <c r="T153" i="8"/>
  <c r="S153" i="8"/>
  <c r="O153" i="8"/>
  <c r="AO152" i="8"/>
  <c r="AN152" i="8"/>
  <c r="AM152" i="8"/>
  <c r="AJ152" i="8"/>
  <c r="AL152" i="8" s="1"/>
  <c r="U152" i="8" s="1"/>
  <c r="AG152" i="8"/>
  <c r="AF152" i="8"/>
  <c r="AD152" i="8"/>
  <c r="AB152" i="8"/>
  <c r="X152" i="8"/>
  <c r="W152" i="8"/>
  <c r="V152" i="8"/>
  <c r="AH152" i="8" s="1"/>
  <c r="T152" i="8"/>
  <c r="AI152" i="8" s="1"/>
  <c r="S152" i="8"/>
  <c r="O152" i="8"/>
  <c r="AO151" i="8"/>
  <c r="AN151" i="8"/>
  <c r="AM151" i="8"/>
  <c r="AJ151" i="8"/>
  <c r="AL151" i="8" s="1"/>
  <c r="AH151" i="8"/>
  <c r="AB151" i="8"/>
  <c r="X151" i="8"/>
  <c r="W151" i="8"/>
  <c r="V151" i="8"/>
  <c r="U151" i="8"/>
  <c r="T151" i="8"/>
  <c r="S151" i="8"/>
  <c r="O151" i="8"/>
  <c r="AO150" i="8"/>
  <c r="AN150" i="8"/>
  <c r="AM150" i="8"/>
  <c r="AJ150" i="8"/>
  <c r="AL150" i="8" s="1"/>
  <c r="U150" i="8" s="1"/>
  <c r="AG150" i="8"/>
  <c r="AF150" i="8"/>
  <c r="AD150" i="8"/>
  <c r="AB150" i="8"/>
  <c r="X150" i="8"/>
  <c r="W150" i="8"/>
  <c r="V150" i="8"/>
  <c r="AH150" i="8" s="1"/>
  <c r="T150" i="8"/>
  <c r="AI150" i="8" s="1"/>
  <c r="S150" i="8"/>
  <c r="O150" i="8"/>
  <c r="AO149" i="8"/>
  <c r="AN149" i="8"/>
  <c r="AM149" i="8"/>
  <c r="AJ149" i="8"/>
  <c r="AL149" i="8" s="1"/>
  <c r="AH149" i="8"/>
  <c r="AG149" i="8"/>
  <c r="AB149" i="8"/>
  <c r="X149" i="8"/>
  <c r="W149" i="8"/>
  <c r="V149" i="8"/>
  <c r="U149" i="8"/>
  <c r="T149" i="8"/>
  <c r="S149" i="8"/>
  <c r="O149" i="8"/>
  <c r="AO148" i="8"/>
  <c r="AN148" i="8"/>
  <c r="AM148" i="8"/>
  <c r="AJ148" i="8"/>
  <c r="AL148" i="8" s="1"/>
  <c r="U148" i="8" s="1"/>
  <c r="AG148" i="8"/>
  <c r="AF148" i="8"/>
  <c r="AD148" i="8"/>
  <c r="AB148" i="8"/>
  <c r="X148" i="8"/>
  <c r="W148" i="8"/>
  <c r="V148" i="8"/>
  <c r="AH148" i="8" s="1"/>
  <c r="T148" i="8"/>
  <c r="AI148" i="8" s="1"/>
  <c r="S148" i="8"/>
  <c r="O148" i="8"/>
  <c r="AO147" i="8"/>
  <c r="AN147" i="8"/>
  <c r="AM147" i="8"/>
  <c r="AJ147" i="8"/>
  <c r="AL147" i="8" s="1"/>
  <c r="X147" i="8"/>
  <c r="W147" i="8"/>
  <c r="V147" i="8"/>
  <c r="AC147" i="8" s="1"/>
  <c r="U147" i="8"/>
  <c r="T147" i="8"/>
  <c r="S147" i="8"/>
  <c r="O147" i="8"/>
  <c r="AO146" i="8"/>
  <c r="AN146" i="8"/>
  <c r="AM146" i="8"/>
  <c r="AL146" i="8"/>
  <c r="U146" i="8" s="1"/>
  <c r="AJ146" i="8"/>
  <c r="AG146" i="8"/>
  <c r="AF146" i="8"/>
  <c r="AD146" i="8"/>
  <c r="AB146" i="8"/>
  <c r="X146" i="8"/>
  <c r="W146" i="8"/>
  <c r="V146" i="8"/>
  <c r="AH146" i="8" s="1"/>
  <c r="T146" i="8"/>
  <c r="AI146" i="8" s="1"/>
  <c r="S146" i="8"/>
  <c r="O146" i="8"/>
  <c r="AO145" i="8"/>
  <c r="AN145" i="8"/>
  <c r="AM145" i="8"/>
  <c r="AJ145" i="8"/>
  <c r="AL145" i="8" s="1"/>
  <c r="U145" i="8" s="1"/>
  <c r="AG145" i="8"/>
  <c r="AB145" i="8"/>
  <c r="X145" i="8"/>
  <c r="W145" i="8"/>
  <c r="V145" i="8"/>
  <c r="AD145" i="8" s="1"/>
  <c r="T145" i="8"/>
  <c r="S145" i="8"/>
  <c r="O145" i="8"/>
  <c r="AO144" i="8"/>
  <c r="AN144" i="8"/>
  <c r="AM144" i="8"/>
  <c r="AL144" i="8"/>
  <c r="U144" i="8" s="1"/>
  <c r="AJ144" i="8"/>
  <c r="AC144" i="8"/>
  <c r="X144" i="8"/>
  <c r="W144" i="8"/>
  <c r="V144" i="8"/>
  <c r="T144" i="8"/>
  <c r="AI144" i="8" s="1"/>
  <c r="S144" i="8"/>
  <c r="O144" i="8"/>
  <c r="AO143" i="8"/>
  <c r="AN143" i="8"/>
  <c r="AM143" i="8"/>
  <c r="AL143" i="8"/>
  <c r="AJ143" i="8"/>
  <c r="AH143" i="8"/>
  <c r="X143" i="8"/>
  <c r="W143" i="8"/>
  <c r="V143" i="8"/>
  <c r="AB143" i="8" s="1"/>
  <c r="U143" i="8"/>
  <c r="T143" i="8"/>
  <c r="S143" i="8"/>
  <c r="O143" i="8"/>
  <c r="AO142" i="8"/>
  <c r="AN142" i="8"/>
  <c r="AM142" i="8"/>
  <c r="AJ142" i="8"/>
  <c r="AL142" i="8" s="1"/>
  <c r="U142" i="8" s="1"/>
  <c r="AF142" i="8"/>
  <c r="AC142" i="8"/>
  <c r="X142" i="8"/>
  <c r="W142" i="8"/>
  <c r="V142" i="8"/>
  <c r="T142" i="8"/>
  <c r="AI142" i="8" s="1"/>
  <c r="S142" i="8"/>
  <c r="O142" i="8"/>
  <c r="AO141" i="8"/>
  <c r="AN141" i="8"/>
  <c r="AM141" i="8"/>
  <c r="AL141" i="8"/>
  <c r="U141" i="8" s="1"/>
  <c r="AJ141" i="8"/>
  <c r="AC141" i="8"/>
  <c r="X141" i="8"/>
  <c r="W141" i="8"/>
  <c r="V141" i="8"/>
  <c r="T141" i="8"/>
  <c r="S141" i="8"/>
  <c r="O141" i="8"/>
  <c r="AO140" i="8"/>
  <c r="AN140" i="8"/>
  <c r="AM140" i="8"/>
  <c r="AL140" i="8"/>
  <c r="U140" i="8" s="1"/>
  <c r="AJ140" i="8"/>
  <c r="AF140" i="8"/>
  <c r="AC140" i="8"/>
  <c r="X140" i="8"/>
  <c r="W140" i="8"/>
  <c r="V140" i="8"/>
  <c r="T140" i="8"/>
  <c r="AI140" i="8" s="1"/>
  <c r="S140" i="8"/>
  <c r="O140" i="8"/>
  <c r="AO139" i="8"/>
  <c r="AN139" i="8"/>
  <c r="AM139" i="8"/>
  <c r="AL139" i="8"/>
  <c r="U139" i="8" s="1"/>
  <c r="AJ139" i="8"/>
  <c r="X139" i="8"/>
  <c r="W139" i="8"/>
  <c r="V139" i="8"/>
  <c r="AC139" i="8" s="1"/>
  <c r="T139" i="8"/>
  <c r="S139" i="8"/>
  <c r="O139" i="8"/>
  <c r="AO138" i="8"/>
  <c r="AN138" i="8"/>
  <c r="AM138" i="8"/>
  <c r="AL138" i="8"/>
  <c r="U138" i="8" s="1"/>
  <c r="AJ138" i="8"/>
  <c r="AF138" i="8"/>
  <c r="AC138" i="8"/>
  <c r="X138" i="8"/>
  <c r="W138" i="8"/>
  <c r="V138" i="8"/>
  <c r="T138" i="8"/>
  <c r="AI138" i="8" s="1"/>
  <c r="S138" i="8"/>
  <c r="O138" i="8"/>
  <c r="AO137" i="8"/>
  <c r="AN137" i="8"/>
  <c r="AM137" i="8"/>
  <c r="AL137" i="8"/>
  <c r="U137" i="8" s="1"/>
  <c r="AJ137" i="8"/>
  <c r="AC137" i="8"/>
  <c r="X137" i="8"/>
  <c r="W137" i="8"/>
  <c r="V137" i="8"/>
  <c r="T137" i="8"/>
  <c r="S137" i="8"/>
  <c r="O137" i="8"/>
  <c r="AO136" i="8"/>
  <c r="AN136" i="8"/>
  <c r="AM136" i="8"/>
  <c r="AL136" i="8"/>
  <c r="U136" i="8" s="1"/>
  <c r="AJ136" i="8"/>
  <c r="AF136" i="8"/>
  <c r="AC136" i="8"/>
  <c r="X136" i="8"/>
  <c r="W136" i="8"/>
  <c r="V136" i="8"/>
  <c r="T136" i="8"/>
  <c r="AI136" i="8" s="1"/>
  <c r="S136" i="8"/>
  <c r="O136" i="8"/>
  <c r="AO135" i="8"/>
  <c r="AN135" i="8"/>
  <c r="AM135" i="8"/>
  <c r="AL135" i="8"/>
  <c r="U135" i="8" s="1"/>
  <c r="AJ135" i="8"/>
  <c r="X135" i="8"/>
  <c r="W135" i="8"/>
  <c r="V135" i="8"/>
  <c r="AC135" i="8" s="1"/>
  <c r="T135" i="8"/>
  <c r="S135" i="8"/>
  <c r="O135" i="8"/>
  <c r="AO134" i="8"/>
  <c r="AN134" i="8"/>
  <c r="AM134" i="8"/>
  <c r="AL134" i="8"/>
  <c r="U134" i="8" s="1"/>
  <c r="AJ134" i="8"/>
  <c r="AF134" i="8"/>
  <c r="AC134" i="8"/>
  <c r="X134" i="8"/>
  <c r="W134" i="8"/>
  <c r="V134" i="8"/>
  <c r="T134" i="8"/>
  <c r="AI134" i="8" s="1"/>
  <c r="S134" i="8"/>
  <c r="O134" i="8"/>
  <c r="AO133" i="8"/>
  <c r="AN133" i="8"/>
  <c r="AM133" i="8"/>
  <c r="AL133" i="8"/>
  <c r="U133" i="8" s="1"/>
  <c r="AJ133" i="8"/>
  <c r="AC133" i="8"/>
  <c r="X133" i="8"/>
  <c r="W133" i="8"/>
  <c r="V133" i="8"/>
  <c r="T133" i="8"/>
  <c r="S133" i="8"/>
  <c r="O133" i="8"/>
  <c r="AO132" i="8"/>
  <c r="AN132" i="8"/>
  <c r="AM132" i="8"/>
  <c r="AL132" i="8"/>
  <c r="U132" i="8" s="1"/>
  <c r="AJ132" i="8"/>
  <c r="AF132" i="8"/>
  <c r="AC132" i="8"/>
  <c r="X132" i="8"/>
  <c r="W132" i="8"/>
  <c r="V132" i="8"/>
  <c r="T132" i="8"/>
  <c r="AI132" i="8" s="1"/>
  <c r="S132" i="8"/>
  <c r="O132" i="8"/>
  <c r="AO131" i="8"/>
  <c r="AN131" i="8"/>
  <c r="AM131" i="8"/>
  <c r="AL131" i="8"/>
  <c r="U131" i="8" s="1"/>
  <c r="AJ131" i="8"/>
  <c r="X131" i="8"/>
  <c r="W131" i="8"/>
  <c r="V131" i="8"/>
  <c r="AC131" i="8" s="1"/>
  <c r="T131" i="8"/>
  <c r="S131" i="8"/>
  <c r="O131" i="8"/>
  <c r="AO130" i="8"/>
  <c r="AN130" i="8"/>
  <c r="AM130" i="8"/>
  <c r="AL130" i="8"/>
  <c r="U130" i="8" s="1"/>
  <c r="AJ130" i="8"/>
  <c r="AF130" i="8"/>
  <c r="AC130" i="8"/>
  <c r="X130" i="8"/>
  <c r="W130" i="8"/>
  <c r="V130" i="8"/>
  <c r="T130" i="8"/>
  <c r="AI130" i="8" s="1"/>
  <c r="S130" i="8"/>
  <c r="O130" i="8"/>
  <c r="AO129" i="8"/>
  <c r="AN129" i="8"/>
  <c r="AM129" i="8"/>
  <c r="AL129" i="8"/>
  <c r="U129" i="8" s="1"/>
  <c r="AJ129" i="8"/>
  <c r="AC129" i="8"/>
  <c r="X129" i="8"/>
  <c r="W129" i="8"/>
  <c r="V129" i="8"/>
  <c r="T129" i="8"/>
  <c r="S129" i="8"/>
  <c r="O129" i="8"/>
  <c r="AO128" i="8"/>
  <c r="AN128" i="8"/>
  <c r="AM128" i="8"/>
  <c r="AL128" i="8"/>
  <c r="U128" i="8" s="1"/>
  <c r="AJ128" i="8"/>
  <c r="AF128" i="8"/>
  <c r="AC128" i="8"/>
  <c r="X128" i="8"/>
  <c r="W128" i="8"/>
  <c r="V128" i="8"/>
  <c r="T128" i="8"/>
  <c r="AI128" i="8" s="1"/>
  <c r="S128" i="8"/>
  <c r="O128" i="8"/>
  <c r="AO127" i="8"/>
  <c r="AN127" i="8"/>
  <c r="AM127" i="8"/>
  <c r="AL127" i="8"/>
  <c r="U127" i="8" s="1"/>
  <c r="AJ127" i="8"/>
  <c r="X127" i="8"/>
  <c r="W127" i="8"/>
  <c r="V127" i="8"/>
  <c r="AC127" i="8" s="1"/>
  <c r="T127" i="8"/>
  <c r="S127" i="8"/>
  <c r="O127" i="8"/>
  <c r="AO126" i="8"/>
  <c r="AN126" i="8"/>
  <c r="AM126" i="8"/>
  <c r="AL126" i="8"/>
  <c r="U126" i="8" s="1"/>
  <c r="AJ126" i="8"/>
  <c r="AF126" i="8"/>
  <c r="AC126" i="8"/>
  <c r="X126" i="8"/>
  <c r="W126" i="8"/>
  <c r="V126" i="8"/>
  <c r="T126" i="8"/>
  <c r="AI126" i="8" s="1"/>
  <c r="S126" i="8"/>
  <c r="O126" i="8"/>
  <c r="AO125" i="8"/>
  <c r="AN125" i="8"/>
  <c r="AM125" i="8"/>
  <c r="AL125" i="8"/>
  <c r="U125" i="8" s="1"/>
  <c r="AJ125" i="8"/>
  <c r="AC125" i="8"/>
  <c r="X125" i="8"/>
  <c r="W125" i="8"/>
  <c r="V125" i="8"/>
  <c r="T125" i="8"/>
  <c r="S125" i="8"/>
  <c r="O125" i="8"/>
  <c r="AO124" i="8"/>
  <c r="AN124" i="8"/>
  <c r="AM124" i="8"/>
  <c r="AL124" i="8"/>
  <c r="U124" i="8" s="1"/>
  <c r="AJ124" i="8"/>
  <c r="AF124" i="8"/>
  <c r="AC124" i="8"/>
  <c r="X124" i="8"/>
  <c r="W124" i="8"/>
  <c r="V124" i="8"/>
  <c r="T124" i="8"/>
  <c r="AI124" i="8" s="1"/>
  <c r="S124" i="8"/>
  <c r="O124" i="8"/>
  <c r="AO123" i="8"/>
  <c r="AN123" i="8"/>
  <c r="AM123" i="8"/>
  <c r="AL123" i="8"/>
  <c r="U123" i="8" s="1"/>
  <c r="AJ123" i="8"/>
  <c r="X123" i="8"/>
  <c r="W123" i="8"/>
  <c r="V123" i="8"/>
  <c r="AC123" i="8" s="1"/>
  <c r="T123" i="8"/>
  <c r="S123" i="8"/>
  <c r="O123" i="8"/>
  <c r="AO122" i="8"/>
  <c r="AN122" i="8"/>
  <c r="AM122" i="8"/>
  <c r="AL122" i="8"/>
  <c r="U122" i="8" s="1"/>
  <c r="AJ122" i="8"/>
  <c r="AF122" i="8"/>
  <c r="AC122" i="8"/>
  <c r="X122" i="8"/>
  <c r="W122" i="8"/>
  <c r="V122" i="8"/>
  <c r="T122" i="8"/>
  <c r="AI122" i="8" s="1"/>
  <c r="S122" i="8"/>
  <c r="O122" i="8"/>
  <c r="AO121" i="8"/>
  <c r="AN121" i="8"/>
  <c r="AM121" i="8"/>
  <c r="AL121" i="8"/>
  <c r="U121" i="8" s="1"/>
  <c r="AJ121" i="8"/>
  <c r="AC121" i="8"/>
  <c r="X121" i="8"/>
  <c r="W121" i="8"/>
  <c r="V121" i="8"/>
  <c r="T121" i="8"/>
  <c r="S121" i="8"/>
  <c r="O121" i="8"/>
  <c r="AO120" i="8"/>
  <c r="AN120" i="8"/>
  <c r="AM120" i="8"/>
  <c r="AL120" i="8"/>
  <c r="U120" i="8" s="1"/>
  <c r="AJ120" i="8"/>
  <c r="AF120" i="8"/>
  <c r="AC120" i="8"/>
  <c r="X120" i="8"/>
  <c r="W120" i="8"/>
  <c r="V120" i="8"/>
  <c r="T120" i="8"/>
  <c r="AI120" i="8" s="1"/>
  <c r="S120" i="8"/>
  <c r="O120" i="8"/>
  <c r="AO119" i="8"/>
  <c r="AN119" i="8"/>
  <c r="AM119" i="8"/>
  <c r="AL119" i="8"/>
  <c r="U119" i="8" s="1"/>
  <c r="AJ119" i="8"/>
  <c r="X119" i="8"/>
  <c r="W119" i="8"/>
  <c r="V119" i="8"/>
  <c r="AC119" i="8" s="1"/>
  <c r="T119" i="8"/>
  <c r="S119" i="8"/>
  <c r="O119" i="8"/>
  <c r="AO118" i="8"/>
  <c r="AN118" i="8"/>
  <c r="AM118" i="8"/>
  <c r="AL118" i="8"/>
  <c r="U118" i="8" s="1"/>
  <c r="AJ118" i="8"/>
  <c r="AF118" i="8"/>
  <c r="AC118" i="8"/>
  <c r="X118" i="8"/>
  <c r="W118" i="8"/>
  <c r="V118" i="8"/>
  <c r="T118" i="8"/>
  <c r="AI118" i="8" s="1"/>
  <c r="S118" i="8"/>
  <c r="O118" i="8"/>
  <c r="AO117" i="8"/>
  <c r="AN117" i="8"/>
  <c r="AM117" i="8"/>
  <c r="AL117" i="8"/>
  <c r="U117" i="8" s="1"/>
  <c r="AJ117" i="8"/>
  <c r="AC117" i="8"/>
  <c r="X117" i="8"/>
  <c r="W117" i="8"/>
  <c r="V117" i="8"/>
  <c r="T117" i="8"/>
  <c r="S117" i="8"/>
  <c r="O117" i="8"/>
  <c r="AO116" i="8"/>
  <c r="AN116" i="8"/>
  <c r="AM116" i="8"/>
  <c r="AL116" i="8"/>
  <c r="U116" i="8" s="1"/>
  <c r="AJ116" i="8"/>
  <c r="AG116" i="8"/>
  <c r="X116" i="8"/>
  <c r="W116" i="8"/>
  <c r="V116" i="8"/>
  <c r="T116" i="8"/>
  <c r="S116" i="8"/>
  <c r="O116" i="8"/>
  <c r="AO115" i="8"/>
  <c r="AN115" i="8"/>
  <c r="AM115" i="8"/>
  <c r="AJ115" i="8"/>
  <c r="AL115" i="8" s="1"/>
  <c r="U115" i="8" s="1"/>
  <c r="X115" i="8"/>
  <c r="W115" i="8"/>
  <c r="V115" i="8"/>
  <c r="AC115" i="8" s="1"/>
  <c r="T115" i="8"/>
  <c r="S115" i="8"/>
  <c r="O115" i="8"/>
  <c r="AO114" i="8"/>
  <c r="AN114" i="8"/>
  <c r="AM114" i="8"/>
  <c r="AL114" i="8"/>
  <c r="U114" i="8" s="1"/>
  <c r="AJ114" i="8"/>
  <c r="AG114" i="8"/>
  <c r="X114" i="8"/>
  <c r="W114" i="8"/>
  <c r="V114" i="8"/>
  <c r="T114" i="8"/>
  <c r="S114" i="8"/>
  <c r="O114" i="8"/>
  <c r="AO113" i="8"/>
  <c r="AN113" i="8"/>
  <c r="AM113" i="8"/>
  <c r="AJ113" i="8"/>
  <c r="AL113" i="8" s="1"/>
  <c r="U113" i="8" s="1"/>
  <c r="X113" i="8"/>
  <c r="W113" i="8"/>
  <c r="V113" i="8"/>
  <c r="AC113" i="8" s="1"/>
  <c r="T113" i="8"/>
  <c r="S113" i="8"/>
  <c r="O113" i="8"/>
  <c r="AO112" i="8"/>
  <c r="AN112" i="8"/>
  <c r="AM112" i="8"/>
  <c r="AL112" i="8"/>
  <c r="U112" i="8" s="1"/>
  <c r="AJ112" i="8"/>
  <c r="X112" i="8"/>
  <c r="W112" i="8"/>
  <c r="V112" i="8"/>
  <c r="T112" i="8"/>
  <c r="S112" i="8"/>
  <c r="O112" i="8"/>
  <c r="AO111" i="8"/>
  <c r="AN111" i="8"/>
  <c r="AM111" i="8"/>
  <c r="AJ111" i="8"/>
  <c r="AL111" i="8" s="1"/>
  <c r="U111" i="8" s="1"/>
  <c r="AC111" i="8"/>
  <c r="X111" i="8"/>
  <c r="W111" i="8"/>
  <c r="V111" i="8"/>
  <c r="T111" i="8"/>
  <c r="S111" i="8"/>
  <c r="O111" i="8"/>
  <c r="AO110" i="8"/>
  <c r="AN110" i="8"/>
  <c r="AM110" i="8"/>
  <c r="AL110" i="8"/>
  <c r="U110" i="8" s="1"/>
  <c r="AJ110" i="8"/>
  <c r="X110" i="8"/>
  <c r="W110" i="8"/>
  <c r="V110" i="8"/>
  <c r="T110" i="8"/>
  <c r="AG110" i="8" s="1"/>
  <c r="S110" i="8"/>
  <c r="O110" i="8"/>
  <c r="AO109" i="8"/>
  <c r="AN109" i="8"/>
  <c r="AM109" i="8"/>
  <c r="AJ109" i="8"/>
  <c r="AL109" i="8" s="1"/>
  <c r="AH109" i="8"/>
  <c r="AE109" i="8"/>
  <c r="AB109" i="8"/>
  <c r="X109" i="8"/>
  <c r="W109" i="8"/>
  <c r="V109" i="8"/>
  <c r="U109" i="8"/>
  <c r="T109" i="8"/>
  <c r="AI109" i="8" s="1"/>
  <c r="S109" i="8"/>
  <c r="O109" i="8"/>
  <c r="AO108" i="8"/>
  <c r="AN108" i="8"/>
  <c r="AM108" i="8"/>
  <c r="U108" i="8" s="1"/>
  <c r="AJ108" i="8"/>
  <c r="AL108" i="8" s="1"/>
  <c r="AI108" i="8"/>
  <c r="X108" i="8"/>
  <c r="W108" i="8"/>
  <c r="V108" i="8"/>
  <c r="T108" i="8"/>
  <c r="S108" i="8"/>
  <c r="O108" i="8"/>
  <c r="AO107" i="8"/>
  <c r="AN107" i="8"/>
  <c r="AM107" i="8"/>
  <c r="AJ107" i="8"/>
  <c r="AL107" i="8" s="1"/>
  <c r="U107" i="8" s="1"/>
  <c r="AI107" i="8"/>
  <c r="AH107" i="8"/>
  <c r="AE107" i="8"/>
  <c r="AD107" i="8"/>
  <c r="AB107" i="8"/>
  <c r="X107" i="8"/>
  <c r="W107" i="8"/>
  <c r="V107" i="8"/>
  <c r="T107" i="8"/>
  <c r="S107" i="8"/>
  <c r="O107" i="8"/>
  <c r="AO106" i="8"/>
  <c r="AN106" i="8"/>
  <c r="AM106" i="8"/>
  <c r="AJ106" i="8"/>
  <c r="AL106" i="8" s="1"/>
  <c r="U106" i="8" s="1"/>
  <c r="X106" i="8"/>
  <c r="W106" i="8"/>
  <c r="V106" i="8"/>
  <c r="T106" i="8"/>
  <c r="AI106" i="8" s="1"/>
  <c r="S106" i="8"/>
  <c r="O106" i="8"/>
  <c r="AO105" i="8"/>
  <c r="AN105" i="8"/>
  <c r="AM105" i="8"/>
  <c r="AJ105" i="8"/>
  <c r="AL105" i="8" s="1"/>
  <c r="AF105" i="8"/>
  <c r="X105" i="8"/>
  <c r="W105" i="8"/>
  <c r="V105" i="8"/>
  <c r="U105" i="8"/>
  <c r="T105" i="8"/>
  <c r="AE105" i="8" s="1"/>
  <c r="S105" i="8"/>
  <c r="O105" i="8"/>
  <c r="AO104" i="8"/>
  <c r="AN104" i="8"/>
  <c r="AM104" i="8"/>
  <c r="U104" i="8" s="1"/>
  <c r="AJ104" i="8"/>
  <c r="AL104" i="8" s="1"/>
  <c r="AF104" i="8"/>
  <c r="X104" i="8"/>
  <c r="W104" i="8"/>
  <c r="V104" i="8"/>
  <c r="T104" i="8"/>
  <c r="AD104" i="8" s="1"/>
  <c r="S104" i="8"/>
  <c r="O104" i="8"/>
  <c r="AO103" i="8"/>
  <c r="AN103" i="8"/>
  <c r="AM103" i="8"/>
  <c r="AJ103" i="8"/>
  <c r="AL103" i="8" s="1"/>
  <c r="AI103" i="8"/>
  <c r="AH103" i="8"/>
  <c r="AE103" i="8"/>
  <c r="AD103" i="8"/>
  <c r="AB103" i="8"/>
  <c r="X103" i="8"/>
  <c r="W103" i="8"/>
  <c r="V103" i="8"/>
  <c r="U103" i="8"/>
  <c r="T103" i="8"/>
  <c r="S103" i="8"/>
  <c r="O103" i="8"/>
  <c r="AO102" i="8"/>
  <c r="AN102" i="8"/>
  <c r="AM102" i="8"/>
  <c r="AJ102" i="8"/>
  <c r="AL102" i="8" s="1"/>
  <c r="AI102" i="8"/>
  <c r="AF102" i="8"/>
  <c r="AE102" i="8"/>
  <c r="X102" i="8"/>
  <c r="W102" i="8"/>
  <c r="V102" i="8"/>
  <c r="T102" i="8"/>
  <c r="S102" i="8"/>
  <c r="O102" i="8"/>
  <c r="AO101" i="8"/>
  <c r="AN101" i="8"/>
  <c r="AM101" i="8"/>
  <c r="AJ101" i="8"/>
  <c r="AL101" i="8" s="1"/>
  <c r="X101" i="8"/>
  <c r="W101" i="8"/>
  <c r="V101" i="8"/>
  <c r="U101" i="8"/>
  <c r="T101" i="8"/>
  <c r="AF101" i="8" s="1"/>
  <c r="S101" i="8"/>
  <c r="O101" i="8"/>
  <c r="AO100" i="8"/>
  <c r="AN100" i="8"/>
  <c r="AM100" i="8"/>
  <c r="AJ100" i="8"/>
  <c r="AL100" i="8" s="1"/>
  <c r="X100" i="8"/>
  <c r="W100" i="8"/>
  <c r="V100" i="8"/>
  <c r="U100" i="8"/>
  <c r="T100" i="8"/>
  <c r="AF100" i="8" s="1"/>
  <c r="S100" i="8"/>
  <c r="O100" i="8"/>
  <c r="AO99" i="8"/>
  <c r="AN99" i="8"/>
  <c r="AM99" i="8"/>
  <c r="AJ99" i="8"/>
  <c r="AL99" i="8" s="1"/>
  <c r="AI99" i="8"/>
  <c r="AH99" i="8"/>
  <c r="AE99" i="8"/>
  <c r="AD99" i="8"/>
  <c r="AB99" i="8"/>
  <c r="X99" i="8"/>
  <c r="W99" i="8"/>
  <c r="V99" i="8"/>
  <c r="U99" i="8"/>
  <c r="T99" i="8"/>
  <c r="S99" i="8"/>
  <c r="O99" i="8"/>
  <c r="AO98" i="8"/>
  <c r="AN98" i="8"/>
  <c r="AM98" i="8"/>
  <c r="AJ98" i="8"/>
  <c r="AL98" i="8" s="1"/>
  <c r="U98" i="8" s="1"/>
  <c r="AI98" i="8"/>
  <c r="AF98" i="8"/>
  <c r="X98" i="8"/>
  <c r="W98" i="8"/>
  <c r="V98" i="8"/>
  <c r="T98" i="8"/>
  <c r="S98" i="8"/>
  <c r="O98" i="8"/>
  <c r="AO97" i="8"/>
  <c r="AN97" i="8"/>
  <c r="AM97" i="8"/>
  <c r="AJ97" i="8"/>
  <c r="AL97" i="8" s="1"/>
  <c r="AF97" i="8"/>
  <c r="AE97" i="8"/>
  <c r="AB97" i="8"/>
  <c r="X97" i="8"/>
  <c r="W97" i="8"/>
  <c r="V97" i="8"/>
  <c r="U97" i="8"/>
  <c r="T97" i="8"/>
  <c r="S97" i="8"/>
  <c r="O97" i="8"/>
  <c r="AO96" i="8"/>
  <c r="AN96" i="8"/>
  <c r="AM96" i="8"/>
  <c r="AJ96" i="8"/>
  <c r="AL96" i="8" s="1"/>
  <c r="AI96" i="8"/>
  <c r="AF96" i="8"/>
  <c r="AD96" i="8"/>
  <c r="AB96" i="8"/>
  <c r="X96" i="8"/>
  <c r="W96" i="8"/>
  <c r="V96" i="8"/>
  <c r="U96" i="8"/>
  <c r="T96" i="8"/>
  <c r="S96" i="8"/>
  <c r="O96" i="8"/>
  <c r="AO95" i="8"/>
  <c r="AN95" i="8"/>
  <c r="AM95" i="8"/>
  <c r="AJ95" i="8"/>
  <c r="AL95" i="8" s="1"/>
  <c r="AI95" i="8"/>
  <c r="AH95" i="8"/>
  <c r="AE95" i="8"/>
  <c r="AD95" i="8"/>
  <c r="AB95" i="8"/>
  <c r="X95" i="8"/>
  <c r="W95" i="8"/>
  <c r="V95" i="8"/>
  <c r="U95" i="8"/>
  <c r="T95" i="8"/>
  <c r="S95" i="8"/>
  <c r="O95" i="8"/>
  <c r="AO94" i="8"/>
  <c r="AN94" i="8"/>
  <c r="AM94" i="8"/>
  <c r="AJ94" i="8"/>
  <c r="AL94" i="8" s="1"/>
  <c r="U94" i="8" s="1"/>
  <c r="AI94" i="8"/>
  <c r="X94" i="8"/>
  <c r="W94" i="8"/>
  <c r="V94" i="8"/>
  <c r="T94" i="8"/>
  <c r="AF94" i="8" s="1"/>
  <c r="S94" i="8"/>
  <c r="O94" i="8"/>
  <c r="AO93" i="8"/>
  <c r="AN93" i="8"/>
  <c r="AM93" i="8"/>
  <c r="U93" i="8" s="1"/>
  <c r="AJ93" i="8"/>
  <c r="AL93" i="8" s="1"/>
  <c r="AF93" i="8"/>
  <c r="AE93" i="8"/>
  <c r="X93" i="8"/>
  <c r="W93" i="8"/>
  <c r="V93" i="8"/>
  <c r="T93" i="8"/>
  <c r="S93" i="8"/>
  <c r="O93" i="8"/>
  <c r="AO92" i="8"/>
  <c r="AN92" i="8"/>
  <c r="AM92" i="8"/>
  <c r="U92" i="8" s="1"/>
  <c r="AJ92" i="8"/>
  <c r="AL92" i="8" s="1"/>
  <c r="AF92" i="8"/>
  <c r="AD92" i="8"/>
  <c r="X92" i="8"/>
  <c r="W92" i="8"/>
  <c r="V92" i="8"/>
  <c r="T92" i="8"/>
  <c r="S92" i="8"/>
  <c r="O92" i="8"/>
  <c r="AO91" i="8"/>
  <c r="AN91" i="8"/>
  <c r="AM91" i="8"/>
  <c r="AJ91" i="8"/>
  <c r="AL91" i="8" s="1"/>
  <c r="U91" i="8" s="1"/>
  <c r="AI91" i="8"/>
  <c r="AH91" i="8"/>
  <c r="AE91" i="8"/>
  <c r="AD91" i="8"/>
  <c r="AB91" i="8"/>
  <c r="X91" i="8"/>
  <c r="W91" i="8"/>
  <c r="V91" i="8"/>
  <c r="T91" i="8"/>
  <c r="S91" i="8"/>
  <c r="O91" i="8"/>
  <c r="AO90" i="8"/>
  <c r="AN90" i="8"/>
  <c r="AM90" i="8"/>
  <c r="AJ90" i="8"/>
  <c r="AL90" i="8" s="1"/>
  <c r="AF90" i="8"/>
  <c r="AE90" i="8"/>
  <c r="AD90" i="8"/>
  <c r="X90" i="8"/>
  <c r="W90" i="8"/>
  <c r="V90" i="8"/>
  <c r="U90" i="8"/>
  <c r="T90" i="8"/>
  <c r="S90" i="8"/>
  <c r="O90" i="8"/>
  <c r="AO89" i="8"/>
  <c r="AN89" i="8"/>
  <c r="AM89" i="8"/>
  <c r="AJ89" i="8"/>
  <c r="AL89" i="8" s="1"/>
  <c r="U89" i="8" s="1"/>
  <c r="AI89" i="8"/>
  <c r="AE89" i="8"/>
  <c r="AD89" i="8"/>
  <c r="X89" i="8"/>
  <c r="W89" i="8"/>
  <c r="V89" i="8"/>
  <c r="T89" i="8"/>
  <c r="S89" i="8"/>
  <c r="O89" i="8"/>
  <c r="AO88" i="8"/>
  <c r="AN88" i="8"/>
  <c r="AM88" i="8"/>
  <c r="AJ88" i="8"/>
  <c r="AL88" i="8" s="1"/>
  <c r="U88" i="8" s="1"/>
  <c r="AE88" i="8"/>
  <c r="X88" i="8"/>
  <c r="W88" i="8"/>
  <c r="V88" i="8"/>
  <c r="T88" i="8"/>
  <c r="AI88" i="8" s="1"/>
  <c r="S88" i="8"/>
  <c r="O88" i="8"/>
  <c r="AO87" i="8"/>
  <c r="AN87" i="8"/>
  <c r="AM87" i="8"/>
  <c r="AJ87" i="8"/>
  <c r="AL87" i="8" s="1"/>
  <c r="AH87" i="8"/>
  <c r="AF87" i="8"/>
  <c r="AB87" i="8"/>
  <c r="X87" i="8"/>
  <c r="W87" i="8"/>
  <c r="V87" i="8"/>
  <c r="U87" i="8"/>
  <c r="T87" i="8"/>
  <c r="S87" i="8"/>
  <c r="O87" i="8"/>
  <c r="AO86" i="8"/>
  <c r="AN86" i="8"/>
  <c r="AM86" i="8"/>
  <c r="AJ86" i="8"/>
  <c r="AL86" i="8" s="1"/>
  <c r="AI86" i="8"/>
  <c r="AH86" i="8"/>
  <c r="AE86" i="8"/>
  <c r="AD86" i="8"/>
  <c r="AB86" i="8"/>
  <c r="X86" i="8"/>
  <c r="W86" i="8"/>
  <c r="V86" i="8"/>
  <c r="U86" i="8"/>
  <c r="T86" i="8"/>
  <c r="S86" i="8"/>
  <c r="O86" i="8"/>
  <c r="AO85" i="8"/>
  <c r="AN85" i="8"/>
  <c r="AM85" i="8"/>
  <c r="AJ85" i="8"/>
  <c r="AL85" i="8" s="1"/>
  <c r="U85" i="8" s="1"/>
  <c r="AI85" i="8"/>
  <c r="AE85" i="8"/>
  <c r="AD85" i="8"/>
  <c r="X85" i="8"/>
  <c r="W85" i="8"/>
  <c r="V85" i="8"/>
  <c r="T85" i="8"/>
  <c r="S85" i="8"/>
  <c r="O85" i="8"/>
  <c r="AO84" i="8"/>
  <c r="AN84" i="8"/>
  <c r="AM84" i="8"/>
  <c r="AJ84" i="8"/>
  <c r="AL84" i="8" s="1"/>
  <c r="U84" i="8" s="1"/>
  <c r="X84" i="8"/>
  <c r="W84" i="8"/>
  <c r="V84" i="8"/>
  <c r="T84" i="8"/>
  <c r="S84" i="8"/>
  <c r="O84" i="8"/>
  <c r="AO83" i="8"/>
  <c r="AN83" i="8"/>
  <c r="AM83" i="8"/>
  <c r="AJ83" i="8"/>
  <c r="AL83" i="8" s="1"/>
  <c r="AF83" i="8"/>
  <c r="X83" i="8"/>
  <c r="W83" i="8"/>
  <c r="V83" i="8"/>
  <c r="U83" i="8"/>
  <c r="T83" i="8"/>
  <c r="AH83" i="8" s="1"/>
  <c r="S83" i="8"/>
  <c r="O83" i="8"/>
  <c r="AO82" i="8"/>
  <c r="AN82" i="8"/>
  <c r="AM82" i="8"/>
  <c r="AJ82" i="8"/>
  <c r="AL82" i="8" s="1"/>
  <c r="AI82" i="8"/>
  <c r="AH82" i="8"/>
  <c r="AE82" i="8"/>
  <c r="AD82" i="8"/>
  <c r="AB82" i="8"/>
  <c r="X82" i="8"/>
  <c r="W82" i="8"/>
  <c r="V82" i="8"/>
  <c r="U82" i="8"/>
  <c r="T82" i="8"/>
  <c r="S82" i="8"/>
  <c r="O82" i="8"/>
  <c r="AO81" i="8"/>
  <c r="AN81" i="8"/>
  <c r="AM81" i="8"/>
  <c r="AJ81" i="8"/>
  <c r="AL81" i="8" s="1"/>
  <c r="U81" i="8" s="1"/>
  <c r="AI81" i="8"/>
  <c r="AE81" i="8"/>
  <c r="AD81" i="8"/>
  <c r="X81" i="8"/>
  <c r="W81" i="8"/>
  <c r="V81" i="8"/>
  <c r="T81" i="8"/>
  <c r="S81" i="8"/>
  <c r="O81" i="8"/>
  <c r="AO80" i="8"/>
  <c r="AN80" i="8"/>
  <c r="AM80" i="8"/>
  <c r="AJ80" i="8"/>
  <c r="AL80" i="8" s="1"/>
  <c r="AF80" i="8"/>
  <c r="X80" i="8"/>
  <c r="W80" i="8"/>
  <c r="V80" i="8"/>
  <c r="T80" i="8"/>
  <c r="S80" i="8"/>
  <c r="O80" i="8"/>
  <c r="AO79" i="8"/>
  <c r="AN79" i="8"/>
  <c r="AM79" i="8"/>
  <c r="AJ79" i="8"/>
  <c r="AL79" i="8" s="1"/>
  <c r="AH79" i="8"/>
  <c r="AB79" i="8"/>
  <c r="X79" i="8"/>
  <c r="W79" i="8"/>
  <c r="V79" i="8"/>
  <c r="U79" i="8"/>
  <c r="T79" i="8"/>
  <c r="S79" i="8"/>
  <c r="O79" i="8"/>
  <c r="AO78" i="8"/>
  <c r="AN78" i="8"/>
  <c r="AM78" i="8"/>
  <c r="AJ78" i="8"/>
  <c r="AL78" i="8" s="1"/>
  <c r="AI78" i="8"/>
  <c r="AH78" i="8"/>
  <c r="AE78" i="8"/>
  <c r="AD78" i="8"/>
  <c r="AB78" i="8"/>
  <c r="X78" i="8"/>
  <c r="W78" i="8"/>
  <c r="V78" i="8"/>
  <c r="U78" i="8"/>
  <c r="T78" i="8"/>
  <c r="S78" i="8"/>
  <c r="O78" i="8"/>
  <c r="AO77" i="8"/>
  <c r="AN77" i="8"/>
  <c r="AM77" i="8"/>
  <c r="AJ77" i="8"/>
  <c r="AL77" i="8" s="1"/>
  <c r="U77" i="8" s="1"/>
  <c r="AI77" i="8"/>
  <c r="AE77" i="8"/>
  <c r="AD77" i="8"/>
  <c r="X77" i="8"/>
  <c r="W77" i="8"/>
  <c r="V77" i="8"/>
  <c r="T77" i="8"/>
  <c r="S77" i="8"/>
  <c r="O77" i="8"/>
  <c r="AO76" i="8"/>
  <c r="AN76" i="8"/>
  <c r="AM76" i="8"/>
  <c r="AJ76" i="8"/>
  <c r="AL76" i="8" s="1"/>
  <c r="U76" i="8" s="1"/>
  <c r="X76" i="8"/>
  <c r="W76" i="8"/>
  <c r="V76" i="8"/>
  <c r="T76" i="8"/>
  <c r="AF76" i="8" s="1"/>
  <c r="S76" i="8"/>
  <c r="O76" i="8"/>
  <c r="AO75" i="8"/>
  <c r="AN75" i="8"/>
  <c r="AM75" i="8"/>
  <c r="AJ75" i="8"/>
  <c r="AL75" i="8" s="1"/>
  <c r="X75" i="8"/>
  <c r="W75" i="8"/>
  <c r="V75" i="8"/>
  <c r="U75" i="8"/>
  <c r="T75" i="8"/>
  <c r="AH75" i="8" s="1"/>
  <c r="S75" i="8"/>
  <c r="O75" i="8"/>
  <c r="AO74" i="8"/>
  <c r="AN74" i="8"/>
  <c r="AM74" i="8"/>
  <c r="AJ74" i="8"/>
  <c r="AL74" i="8" s="1"/>
  <c r="AH74" i="8"/>
  <c r="AE74" i="8"/>
  <c r="AD74" i="8"/>
  <c r="X74" i="8"/>
  <c r="W74" i="8"/>
  <c r="V74" i="8"/>
  <c r="U74" i="8"/>
  <c r="T74" i="8"/>
  <c r="S74" i="8"/>
  <c r="O74" i="8"/>
  <c r="AO73" i="8"/>
  <c r="AN73" i="8"/>
  <c r="AM73" i="8"/>
  <c r="AJ73" i="8"/>
  <c r="AL73" i="8" s="1"/>
  <c r="AI73" i="8"/>
  <c r="AE73" i="8"/>
  <c r="X73" i="8"/>
  <c r="W73" i="8"/>
  <c r="V73" i="8"/>
  <c r="T73" i="8"/>
  <c r="S73" i="8"/>
  <c r="O73" i="8"/>
  <c r="AO72" i="8"/>
  <c r="AN72" i="8"/>
  <c r="AM72" i="8"/>
  <c r="AJ72" i="8"/>
  <c r="AL72" i="8" s="1"/>
  <c r="AI72" i="8"/>
  <c r="AH72" i="8"/>
  <c r="AE72" i="8"/>
  <c r="X72" i="8"/>
  <c r="W72" i="8"/>
  <c r="V72" i="8"/>
  <c r="T72" i="8"/>
  <c r="S72" i="8"/>
  <c r="O72" i="8"/>
  <c r="AO71" i="8"/>
  <c r="AN71" i="8"/>
  <c r="AM71" i="8"/>
  <c r="AJ71" i="8"/>
  <c r="AL71" i="8" s="1"/>
  <c r="AI71" i="8"/>
  <c r="AE71" i="8"/>
  <c r="X71" i="8"/>
  <c r="W71" i="8"/>
  <c r="V71" i="8"/>
  <c r="T71" i="8"/>
  <c r="S71" i="8"/>
  <c r="O71" i="8"/>
  <c r="AO70" i="8"/>
  <c r="AN70" i="8"/>
  <c r="AM70" i="8"/>
  <c r="AJ70" i="8"/>
  <c r="AL70" i="8" s="1"/>
  <c r="AI70" i="8"/>
  <c r="AH70" i="8"/>
  <c r="AE70" i="8"/>
  <c r="X70" i="8"/>
  <c r="W70" i="8"/>
  <c r="V70" i="8"/>
  <c r="T70" i="8"/>
  <c r="S70" i="8"/>
  <c r="O70" i="8"/>
  <c r="AO69" i="8"/>
  <c r="AN69" i="8"/>
  <c r="AM69" i="8"/>
  <c r="AJ69" i="8"/>
  <c r="AL69" i="8" s="1"/>
  <c r="AI69" i="8"/>
  <c r="AE69" i="8"/>
  <c r="X69" i="8"/>
  <c r="W69" i="8"/>
  <c r="V69" i="8"/>
  <c r="T69" i="8"/>
  <c r="S69" i="8"/>
  <c r="O69" i="8"/>
  <c r="AO68" i="8"/>
  <c r="AN68" i="8"/>
  <c r="AM68" i="8"/>
  <c r="AJ68" i="8"/>
  <c r="AL68" i="8" s="1"/>
  <c r="AI68" i="8"/>
  <c r="AH68" i="8"/>
  <c r="AE68" i="8"/>
  <c r="X68" i="8"/>
  <c r="W68" i="8"/>
  <c r="V68" i="8"/>
  <c r="T68" i="8"/>
  <c r="S68" i="8"/>
  <c r="O68" i="8"/>
  <c r="AO67" i="8"/>
  <c r="AN67" i="8"/>
  <c r="AM67" i="8"/>
  <c r="AJ67" i="8"/>
  <c r="AL67" i="8" s="1"/>
  <c r="AI67" i="8"/>
  <c r="AE67" i="8"/>
  <c r="X67" i="8"/>
  <c r="W67" i="8"/>
  <c r="V67" i="8"/>
  <c r="T67" i="8"/>
  <c r="S67" i="8"/>
  <c r="O67" i="8"/>
  <c r="AO66" i="8"/>
  <c r="AN66" i="8"/>
  <c r="AM66" i="8"/>
  <c r="AJ66" i="8"/>
  <c r="AL66" i="8" s="1"/>
  <c r="AI66" i="8"/>
  <c r="AH66" i="8"/>
  <c r="AE66" i="8"/>
  <c r="X66" i="8"/>
  <c r="W66" i="8"/>
  <c r="V66" i="8"/>
  <c r="T66" i="8"/>
  <c r="S66" i="8"/>
  <c r="O66" i="8"/>
  <c r="AO65" i="8"/>
  <c r="AN65" i="8"/>
  <c r="AM65" i="8"/>
  <c r="AJ65" i="8"/>
  <c r="AL65" i="8" s="1"/>
  <c r="AI65" i="8"/>
  <c r="AE65" i="8"/>
  <c r="X65" i="8"/>
  <c r="W65" i="8"/>
  <c r="V65" i="8"/>
  <c r="T65" i="8"/>
  <c r="S65" i="8"/>
  <c r="O65" i="8"/>
  <c r="AO64" i="8"/>
  <c r="AN64" i="8"/>
  <c r="AM64" i="8"/>
  <c r="AJ64" i="8"/>
  <c r="AL64" i="8" s="1"/>
  <c r="AI64" i="8"/>
  <c r="AH64" i="8"/>
  <c r="AE64" i="8"/>
  <c r="X64" i="8"/>
  <c r="W64" i="8"/>
  <c r="V64" i="8"/>
  <c r="T64" i="8"/>
  <c r="S64" i="8"/>
  <c r="O64" i="8"/>
  <c r="AO63" i="8"/>
  <c r="AN63" i="8"/>
  <c r="AM63" i="8"/>
  <c r="AJ63" i="8"/>
  <c r="AL63" i="8" s="1"/>
  <c r="AI63" i="8"/>
  <c r="AE63" i="8"/>
  <c r="X63" i="8"/>
  <c r="W63" i="8"/>
  <c r="V63" i="8"/>
  <c r="T63" i="8"/>
  <c r="S63" i="8"/>
  <c r="O63" i="8"/>
  <c r="AO62" i="8"/>
  <c r="AN62" i="8"/>
  <c r="AM62" i="8"/>
  <c r="AJ62" i="8"/>
  <c r="AL62" i="8" s="1"/>
  <c r="AI62" i="8"/>
  <c r="AH62" i="8"/>
  <c r="AE62" i="8"/>
  <c r="X62" i="8"/>
  <c r="W62" i="8"/>
  <c r="V62" i="8"/>
  <c r="T62" i="8"/>
  <c r="S62" i="8"/>
  <c r="O62" i="8"/>
  <c r="AO61" i="8"/>
  <c r="AN61" i="8"/>
  <c r="AM61" i="8"/>
  <c r="AJ61" i="8"/>
  <c r="AL61" i="8" s="1"/>
  <c r="AI61" i="8"/>
  <c r="AE61" i="8"/>
  <c r="X61" i="8"/>
  <c r="W61" i="8"/>
  <c r="V61" i="8"/>
  <c r="T61" i="8"/>
  <c r="S61" i="8"/>
  <c r="O61" i="8"/>
  <c r="AO60" i="8"/>
  <c r="AN60" i="8"/>
  <c r="AM60" i="8"/>
  <c r="AJ60" i="8"/>
  <c r="AL60" i="8" s="1"/>
  <c r="AI60" i="8"/>
  <c r="AH60" i="8"/>
  <c r="AE60" i="8"/>
  <c r="X60" i="8"/>
  <c r="W60" i="8"/>
  <c r="V60" i="8"/>
  <c r="T60" i="8"/>
  <c r="S60" i="8"/>
  <c r="O60" i="8"/>
  <c r="AO59" i="8"/>
  <c r="AN59" i="8"/>
  <c r="AM59" i="8"/>
  <c r="AJ59" i="8"/>
  <c r="AL59" i="8" s="1"/>
  <c r="AI59" i="8"/>
  <c r="AE59" i="8"/>
  <c r="X59" i="8"/>
  <c r="W59" i="8"/>
  <c r="V59" i="8"/>
  <c r="T59" i="8"/>
  <c r="S59" i="8"/>
  <c r="O59" i="8"/>
  <c r="AO58" i="8"/>
  <c r="AN58" i="8"/>
  <c r="AM58" i="8"/>
  <c r="AJ58" i="8"/>
  <c r="AL58" i="8" s="1"/>
  <c r="AI58" i="8"/>
  <c r="AH58" i="8"/>
  <c r="AE58" i="8"/>
  <c r="X58" i="8"/>
  <c r="W58" i="8"/>
  <c r="V58" i="8"/>
  <c r="T58" i="8"/>
  <c r="S58" i="8"/>
  <c r="O58" i="8"/>
  <c r="AO57" i="8"/>
  <c r="AN57" i="8"/>
  <c r="AM57" i="8"/>
  <c r="AJ57" i="8"/>
  <c r="AL57" i="8" s="1"/>
  <c r="AI57" i="8"/>
  <c r="AE57" i="8"/>
  <c r="X57" i="8"/>
  <c r="W57" i="8"/>
  <c r="V57" i="8"/>
  <c r="T57" i="8"/>
  <c r="S57" i="8"/>
  <c r="O57" i="8"/>
  <c r="AO56" i="8"/>
  <c r="AN56" i="8"/>
  <c r="AM56" i="8"/>
  <c r="AJ56" i="8"/>
  <c r="AL56" i="8" s="1"/>
  <c r="AI56" i="8"/>
  <c r="AH56" i="8"/>
  <c r="AE56" i="8"/>
  <c r="X56" i="8"/>
  <c r="W56" i="8"/>
  <c r="V56" i="8"/>
  <c r="T56" i="8"/>
  <c r="S56" i="8"/>
  <c r="O56" i="8"/>
  <c r="AO55" i="8"/>
  <c r="AN55" i="8"/>
  <c r="AM55" i="8"/>
  <c r="AJ55" i="8"/>
  <c r="AL55" i="8" s="1"/>
  <c r="AI55" i="8"/>
  <c r="AE55" i="8"/>
  <c r="X55" i="8"/>
  <c r="W55" i="8"/>
  <c r="V55" i="8"/>
  <c r="T55" i="8"/>
  <c r="S55" i="8"/>
  <c r="O55" i="8"/>
  <c r="AO54" i="8"/>
  <c r="AN54" i="8"/>
  <c r="AM54" i="8"/>
  <c r="AJ54" i="8"/>
  <c r="AL54" i="8" s="1"/>
  <c r="AI54" i="8"/>
  <c r="AH54" i="8"/>
  <c r="AE54" i="8"/>
  <c r="X54" i="8"/>
  <c r="W54" i="8"/>
  <c r="V54" i="8"/>
  <c r="T54" i="8"/>
  <c r="S54" i="8"/>
  <c r="O54" i="8"/>
  <c r="AO53" i="8"/>
  <c r="AN53" i="8"/>
  <c r="AM53" i="8"/>
  <c r="AJ53" i="8"/>
  <c r="AL53" i="8" s="1"/>
  <c r="AI53" i="8"/>
  <c r="AE53" i="8"/>
  <c r="X53" i="8"/>
  <c r="W53" i="8"/>
  <c r="V53" i="8"/>
  <c r="T53" i="8"/>
  <c r="S53" i="8"/>
  <c r="O53" i="8"/>
  <c r="AO52" i="8"/>
  <c r="AN52" i="8"/>
  <c r="AM52" i="8"/>
  <c r="AJ52" i="8"/>
  <c r="AL52" i="8" s="1"/>
  <c r="AI52" i="8"/>
  <c r="AH52" i="8"/>
  <c r="AE52" i="8"/>
  <c r="X52" i="8"/>
  <c r="W52" i="8"/>
  <c r="V52" i="8"/>
  <c r="T52" i="8"/>
  <c r="S52" i="8"/>
  <c r="O52" i="8"/>
  <c r="AO51" i="8"/>
  <c r="AN51" i="8"/>
  <c r="AM51" i="8"/>
  <c r="AJ51" i="8"/>
  <c r="AL51" i="8" s="1"/>
  <c r="AI51" i="8"/>
  <c r="AE51" i="8"/>
  <c r="X51" i="8"/>
  <c r="W51" i="8"/>
  <c r="V51" i="8"/>
  <c r="T51" i="8"/>
  <c r="S51" i="8"/>
  <c r="O51" i="8"/>
  <c r="AO50" i="8"/>
  <c r="AN50" i="8"/>
  <c r="AM50" i="8"/>
  <c r="AJ50" i="8"/>
  <c r="AL50" i="8" s="1"/>
  <c r="AI50" i="8"/>
  <c r="AH50" i="8"/>
  <c r="AE50" i="8"/>
  <c r="X50" i="8"/>
  <c r="W50" i="8"/>
  <c r="V50" i="8"/>
  <c r="T50" i="8"/>
  <c r="S50" i="8"/>
  <c r="O50" i="8"/>
  <c r="AO49" i="8"/>
  <c r="AN49" i="8"/>
  <c r="AM49" i="8"/>
  <c r="AJ49" i="8"/>
  <c r="AL49" i="8" s="1"/>
  <c r="AI49" i="8"/>
  <c r="AE49" i="8"/>
  <c r="X49" i="8"/>
  <c r="W49" i="8"/>
  <c r="V49" i="8"/>
  <c r="T49" i="8"/>
  <c r="S49" i="8"/>
  <c r="O49" i="8"/>
  <c r="AO48" i="8"/>
  <c r="AN48" i="8"/>
  <c r="AM48" i="8"/>
  <c r="AJ48" i="8"/>
  <c r="AL48" i="8" s="1"/>
  <c r="AI48" i="8"/>
  <c r="AH48" i="8"/>
  <c r="AE48" i="8"/>
  <c r="X48" i="8"/>
  <c r="W48" i="8"/>
  <c r="V48" i="8"/>
  <c r="T48" i="8"/>
  <c r="S48" i="8"/>
  <c r="O48" i="8"/>
  <c r="AO47" i="8"/>
  <c r="AN47" i="8"/>
  <c r="AM47" i="8"/>
  <c r="AJ47" i="8"/>
  <c r="AL47" i="8" s="1"/>
  <c r="AI47" i="8"/>
  <c r="AE47" i="8"/>
  <c r="X47" i="8"/>
  <c r="W47" i="8"/>
  <c r="V47" i="8"/>
  <c r="T47" i="8"/>
  <c r="S47" i="8"/>
  <c r="O47" i="8"/>
  <c r="AO46" i="8"/>
  <c r="AN46" i="8"/>
  <c r="AM46" i="8"/>
  <c r="AJ46" i="8"/>
  <c r="AL46" i="8" s="1"/>
  <c r="AI46" i="8"/>
  <c r="AH46" i="8"/>
  <c r="AE46" i="8"/>
  <c r="X46" i="8"/>
  <c r="W46" i="8"/>
  <c r="V46" i="8"/>
  <c r="T46" i="8"/>
  <c r="S46" i="8"/>
  <c r="O46" i="8"/>
  <c r="AO45" i="8"/>
  <c r="AN45" i="8"/>
  <c r="AM45" i="8"/>
  <c r="AJ45" i="8"/>
  <c r="AL45" i="8" s="1"/>
  <c r="AI45" i="8"/>
  <c r="AE45" i="8"/>
  <c r="X45" i="8"/>
  <c r="W45" i="8"/>
  <c r="V45" i="8"/>
  <c r="T45" i="8"/>
  <c r="S45" i="8"/>
  <c r="O45" i="8"/>
  <c r="AO44" i="8"/>
  <c r="AN44" i="8"/>
  <c r="AM44" i="8"/>
  <c r="AJ44" i="8"/>
  <c r="AL44" i="8" s="1"/>
  <c r="AI44" i="8"/>
  <c r="AH44" i="8"/>
  <c r="AE44" i="8"/>
  <c r="X44" i="8"/>
  <c r="W44" i="8"/>
  <c r="V44" i="8"/>
  <c r="T44" i="8"/>
  <c r="S44" i="8"/>
  <c r="O44" i="8"/>
  <c r="AO43" i="8"/>
  <c r="AN43" i="8"/>
  <c r="AM43" i="8"/>
  <c r="AJ43" i="8"/>
  <c r="AL43" i="8" s="1"/>
  <c r="AI43" i="8"/>
  <c r="AE43" i="8"/>
  <c r="X43" i="8"/>
  <c r="W43" i="8"/>
  <c r="V43" i="8"/>
  <c r="T43" i="8"/>
  <c r="S43" i="8"/>
  <c r="O43" i="8"/>
  <c r="AO42" i="8"/>
  <c r="AN42" i="8"/>
  <c r="AM42" i="8"/>
  <c r="AJ42" i="8"/>
  <c r="AL42" i="8" s="1"/>
  <c r="AI42" i="8"/>
  <c r="AH42" i="8"/>
  <c r="AE42" i="8"/>
  <c r="X42" i="8"/>
  <c r="W42" i="8"/>
  <c r="V42" i="8"/>
  <c r="T42" i="8"/>
  <c r="S42" i="8"/>
  <c r="O42" i="8"/>
  <c r="AO41" i="8"/>
  <c r="AN41" i="8"/>
  <c r="AM41" i="8"/>
  <c r="AJ41" i="8"/>
  <c r="AL41" i="8" s="1"/>
  <c r="AI41" i="8"/>
  <c r="AE41" i="8"/>
  <c r="X41" i="8"/>
  <c r="W41" i="8"/>
  <c r="V41" i="8"/>
  <c r="T41" i="8"/>
  <c r="S41" i="8"/>
  <c r="O41" i="8"/>
  <c r="AO40" i="8"/>
  <c r="AN40" i="8"/>
  <c r="AM40" i="8"/>
  <c r="AJ40" i="8"/>
  <c r="AL40" i="8" s="1"/>
  <c r="AI40" i="8"/>
  <c r="AH40" i="8"/>
  <c r="AE40" i="8"/>
  <c r="X40" i="8"/>
  <c r="W40" i="8"/>
  <c r="V40" i="8"/>
  <c r="T40" i="8"/>
  <c r="S40" i="8"/>
  <c r="O40" i="8"/>
  <c r="AO39" i="8"/>
  <c r="AN39" i="8"/>
  <c r="AM39" i="8"/>
  <c r="AJ39" i="8"/>
  <c r="AL39" i="8" s="1"/>
  <c r="AI39" i="8"/>
  <c r="AE39" i="8"/>
  <c r="X39" i="8"/>
  <c r="W39" i="8"/>
  <c r="V39" i="8"/>
  <c r="T39" i="8"/>
  <c r="S39" i="8"/>
  <c r="O39" i="8"/>
  <c r="AO38" i="8"/>
  <c r="AN38" i="8"/>
  <c r="AM38" i="8"/>
  <c r="AJ38" i="8"/>
  <c r="AL38" i="8" s="1"/>
  <c r="AI38" i="8"/>
  <c r="AH38" i="8"/>
  <c r="AE38" i="8"/>
  <c r="X38" i="8"/>
  <c r="W38" i="8"/>
  <c r="V38" i="8"/>
  <c r="T38" i="8"/>
  <c r="S38" i="8"/>
  <c r="O38" i="8"/>
  <c r="AO37" i="8"/>
  <c r="AN37" i="8"/>
  <c r="AM37" i="8"/>
  <c r="AJ37" i="8"/>
  <c r="AL37" i="8" s="1"/>
  <c r="AI37" i="8"/>
  <c r="AE37" i="8"/>
  <c r="X37" i="8"/>
  <c r="W37" i="8"/>
  <c r="V37" i="8"/>
  <c r="T37" i="8"/>
  <c r="S37" i="8"/>
  <c r="O37" i="8"/>
  <c r="AO36" i="8"/>
  <c r="AN36" i="8"/>
  <c r="AM36" i="8"/>
  <c r="AJ36" i="8"/>
  <c r="AL36" i="8" s="1"/>
  <c r="AI36" i="8"/>
  <c r="AH36" i="8"/>
  <c r="AE36" i="8"/>
  <c r="X36" i="8"/>
  <c r="W36" i="8"/>
  <c r="V36" i="8"/>
  <c r="T36" i="8"/>
  <c r="S36" i="8"/>
  <c r="O36" i="8"/>
  <c r="AO35" i="8"/>
  <c r="AN35" i="8"/>
  <c r="AM35" i="8"/>
  <c r="AJ35" i="8"/>
  <c r="AL35" i="8" s="1"/>
  <c r="AI35" i="8"/>
  <c r="AE35" i="8"/>
  <c r="X35" i="8"/>
  <c r="W35" i="8"/>
  <c r="V35" i="8"/>
  <c r="T35" i="8"/>
  <c r="S35" i="8"/>
  <c r="O35" i="8"/>
  <c r="AO34" i="8"/>
  <c r="AN34" i="8"/>
  <c r="AM34" i="8"/>
  <c r="AJ34" i="8"/>
  <c r="AL34" i="8" s="1"/>
  <c r="AI34" i="8"/>
  <c r="AH34" i="8"/>
  <c r="AE34" i="8"/>
  <c r="X34" i="8"/>
  <c r="W34" i="8"/>
  <c r="V34" i="8"/>
  <c r="T34" i="8"/>
  <c r="S34" i="8"/>
  <c r="O34" i="8"/>
  <c r="AO33" i="8"/>
  <c r="AN33" i="8"/>
  <c r="AM33" i="8"/>
  <c r="AJ33" i="8"/>
  <c r="AL33" i="8" s="1"/>
  <c r="AI33" i="8"/>
  <c r="AE33" i="8"/>
  <c r="X33" i="8"/>
  <c r="W33" i="8"/>
  <c r="V33" i="8"/>
  <c r="T33" i="8"/>
  <c r="S33" i="8"/>
  <c r="O33" i="8"/>
  <c r="AO32" i="8"/>
  <c r="AN32" i="8"/>
  <c r="AM32" i="8"/>
  <c r="AJ32" i="8"/>
  <c r="AL32" i="8" s="1"/>
  <c r="AI32" i="8"/>
  <c r="AH32" i="8"/>
  <c r="AE32" i="8"/>
  <c r="X32" i="8"/>
  <c r="W32" i="8"/>
  <c r="V32" i="8"/>
  <c r="T32" i="8"/>
  <c r="S32" i="8"/>
  <c r="O32" i="8"/>
  <c r="AO31" i="8"/>
  <c r="AN31" i="8"/>
  <c r="AM31" i="8"/>
  <c r="AJ31" i="8"/>
  <c r="AL31" i="8" s="1"/>
  <c r="AI31" i="8"/>
  <c r="AE31" i="8"/>
  <c r="X31" i="8"/>
  <c r="W31" i="8"/>
  <c r="V31" i="8"/>
  <c r="T31" i="8"/>
  <c r="S31" i="8"/>
  <c r="O31" i="8"/>
  <c r="AO30" i="8"/>
  <c r="AN30" i="8"/>
  <c r="AM30" i="8"/>
  <c r="AJ30" i="8"/>
  <c r="AL30" i="8" s="1"/>
  <c r="AI30" i="8"/>
  <c r="AH30" i="8"/>
  <c r="AE30" i="8"/>
  <c r="X30" i="8"/>
  <c r="W30" i="8"/>
  <c r="V30" i="8"/>
  <c r="T30" i="8"/>
  <c r="S30" i="8"/>
  <c r="O30" i="8"/>
  <c r="AO29" i="8"/>
  <c r="AN29" i="8"/>
  <c r="AM29" i="8"/>
  <c r="AJ29" i="8"/>
  <c r="AL29" i="8" s="1"/>
  <c r="AI29" i="8"/>
  <c r="AE29" i="8"/>
  <c r="X29" i="8"/>
  <c r="W29" i="8"/>
  <c r="V29" i="8"/>
  <c r="T29" i="8"/>
  <c r="S29" i="8"/>
  <c r="O29" i="8"/>
  <c r="AO28" i="8"/>
  <c r="AN28" i="8"/>
  <c r="AM28" i="8"/>
  <c r="U28" i="8" s="1"/>
  <c r="AJ28" i="8"/>
  <c r="AL28" i="8" s="1"/>
  <c r="X28" i="8"/>
  <c r="W28" i="8"/>
  <c r="V28" i="8"/>
  <c r="T28" i="8"/>
  <c r="AE28" i="8" s="1"/>
  <c r="S28" i="8"/>
  <c r="O28" i="8"/>
  <c r="AO27" i="8"/>
  <c r="AN27" i="8"/>
  <c r="AM27" i="8"/>
  <c r="AJ27" i="8"/>
  <c r="AL27" i="8" s="1"/>
  <c r="AI27" i="8"/>
  <c r="AH27" i="8"/>
  <c r="AE27" i="8"/>
  <c r="AD27" i="8"/>
  <c r="AB27" i="8"/>
  <c r="X27" i="8"/>
  <c r="W27" i="8"/>
  <c r="V27" i="8"/>
  <c r="U27" i="8"/>
  <c r="T27" i="8"/>
  <c r="S27" i="8"/>
  <c r="O27" i="8"/>
  <c r="AO26" i="8"/>
  <c r="AN26" i="8"/>
  <c r="AM26" i="8"/>
  <c r="AJ26" i="8"/>
  <c r="AL26" i="8" s="1"/>
  <c r="U26" i="8" s="1"/>
  <c r="AI26" i="8"/>
  <c r="AE26" i="8"/>
  <c r="AD26" i="8"/>
  <c r="X26" i="8"/>
  <c r="W26" i="8"/>
  <c r="V26" i="8"/>
  <c r="T26" i="8"/>
  <c r="S26" i="8"/>
  <c r="O26" i="8"/>
  <c r="AO25" i="8"/>
  <c r="AN25" i="8"/>
  <c r="AM25" i="8"/>
  <c r="AJ25" i="8"/>
  <c r="AL25" i="8" s="1"/>
  <c r="U25" i="8" s="1"/>
  <c r="AE25" i="8"/>
  <c r="X25" i="8"/>
  <c r="W25" i="8"/>
  <c r="V25" i="8"/>
  <c r="T25" i="8"/>
  <c r="S25" i="8"/>
  <c r="O25" i="8"/>
  <c r="AO24" i="8"/>
  <c r="AN24" i="8"/>
  <c r="AM24" i="8"/>
  <c r="U24" i="8" s="1"/>
  <c r="AJ24" i="8"/>
  <c r="AL24" i="8" s="1"/>
  <c r="X24" i="8"/>
  <c r="W24" i="8"/>
  <c r="V24" i="8"/>
  <c r="T24" i="8"/>
  <c r="S24" i="8"/>
  <c r="O24" i="8"/>
  <c r="AO23" i="8"/>
  <c r="AN23" i="8"/>
  <c r="AM23" i="8"/>
  <c r="AJ23" i="8"/>
  <c r="AL23" i="8" s="1"/>
  <c r="AI23" i="8"/>
  <c r="AH23" i="8"/>
  <c r="AE23" i="8"/>
  <c r="AD23" i="8"/>
  <c r="AB23" i="8"/>
  <c r="X23" i="8"/>
  <c r="W23" i="8"/>
  <c r="V23" i="8"/>
  <c r="U23" i="8"/>
  <c r="T23" i="8"/>
  <c r="S23" i="8"/>
  <c r="O23" i="8"/>
  <c r="AO22" i="8"/>
  <c r="AN22" i="8"/>
  <c r="AM22" i="8"/>
  <c r="AJ22" i="8"/>
  <c r="AL22" i="8" s="1"/>
  <c r="U22" i="8" s="1"/>
  <c r="AI22" i="8"/>
  <c r="AE22" i="8"/>
  <c r="AD22" i="8"/>
  <c r="X22" i="8"/>
  <c r="W22" i="8"/>
  <c r="V22" i="8"/>
  <c r="T22" i="8"/>
  <c r="S22" i="8"/>
  <c r="O22" i="8"/>
  <c r="AO21" i="8"/>
  <c r="AN21" i="8"/>
  <c r="AM21" i="8"/>
  <c r="AJ21" i="8"/>
  <c r="AL21" i="8" s="1"/>
  <c r="U21" i="8" s="1"/>
  <c r="AE21" i="8"/>
  <c r="X21" i="8"/>
  <c r="W21" i="8"/>
  <c r="V21" i="8"/>
  <c r="T21" i="8"/>
  <c r="AF21" i="8" s="1"/>
  <c r="S21" i="8"/>
  <c r="O21" i="8"/>
  <c r="AO20" i="8"/>
  <c r="AN20" i="8"/>
  <c r="AM20" i="8"/>
  <c r="U20" i="8" s="1"/>
  <c r="AJ20" i="8"/>
  <c r="AL20" i="8" s="1"/>
  <c r="X20" i="8"/>
  <c r="W20" i="8"/>
  <c r="V20" i="8"/>
  <c r="T20" i="8"/>
  <c r="AE20" i="8" s="1"/>
  <c r="S20" i="8"/>
  <c r="O20" i="8"/>
  <c r="AO19" i="8"/>
  <c r="AN19" i="8"/>
  <c r="AM19" i="8"/>
  <c r="AJ19" i="8"/>
  <c r="AL19" i="8" s="1"/>
  <c r="AI19" i="8"/>
  <c r="AH19" i="8"/>
  <c r="AE19" i="8"/>
  <c r="AD19" i="8"/>
  <c r="AB19" i="8"/>
  <c r="X19" i="8"/>
  <c r="W19" i="8"/>
  <c r="V19" i="8"/>
  <c r="U19" i="8"/>
  <c r="T19" i="8"/>
  <c r="S19" i="8"/>
  <c r="O19" i="8"/>
  <c r="AO18" i="8"/>
  <c r="AN18" i="8"/>
  <c r="AM18" i="8"/>
  <c r="AJ18" i="8"/>
  <c r="AL18" i="8" s="1"/>
  <c r="U18" i="8" s="1"/>
  <c r="AI18" i="8"/>
  <c r="AE18" i="8"/>
  <c r="AD18" i="8"/>
  <c r="X18" i="8"/>
  <c r="W18" i="8"/>
  <c r="V18" i="8"/>
  <c r="T18" i="8"/>
  <c r="S18" i="8"/>
  <c r="O18" i="8"/>
  <c r="AO17" i="8"/>
  <c r="AN17" i="8"/>
  <c r="AM17" i="8"/>
  <c r="AJ17" i="8"/>
  <c r="AL17" i="8" s="1"/>
  <c r="U17" i="8" s="1"/>
  <c r="AE17" i="8"/>
  <c r="X17" i="8"/>
  <c r="W17" i="8"/>
  <c r="V17" i="8"/>
  <c r="T17" i="8"/>
  <c r="AH17" i="8" s="1"/>
  <c r="S17" i="8"/>
  <c r="O17" i="8"/>
  <c r="AO16" i="8"/>
  <c r="AN16" i="8"/>
  <c r="AM16" i="8"/>
  <c r="U16" i="8" s="1"/>
  <c r="AJ16" i="8"/>
  <c r="AL16" i="8" s="1"/>
  <c r="X16" i="8"/>
  <c r="W16" i="8"/>
  <c r="V16" i="8"/>
  <c r="T16" i="8"/>
  <c r="AE16" i="8" s="1"/>
  <c r="S16" i="8"/>
  <c r="O16" i="8"/>
  <c r="AO15" i="8"/>
  <c r="AN15" i="8"/>
  <c r="AM15" i="8"/>
  <c r="AJ15" i="8"/>
  <c r="AL15" i="8" s="1"/>
  <c r="AI15" i="8"/>
  <c r="AH15" i="8"/>
  <c r="AE15" i="8"/>
  <c r="AD15" i="8"/>
  <c r="AB15" i="8"/>
  <c r="X15" i="8"/>
  <c r="W15" i="8"/>
  <c r="V15" i="8"/>
  <c r="U15" i="8"/>
  <c r="T15" i="8"/>
  <c r="S15" i="8"/>
  <c r="O15" i="8"/>
  <c r="AO14" i="8"/>
  <c r="AN14" i="8"/>
  <c r="AM14" i="8"/>
  <c r="AJ14" i="8"/>
  <c r="AL14" i="8" s="1"/>
  <c r="U14" i="8" s="1"/>
  <c r="AI14" i="8"/>
  <c r="AE14" i="8"/>
  <c r="AD14" i="8"/>
  <c r="X14" i="8"/>
  <c r="W14" i="8"/>
  <c r="V14" i="8"/>
  <c r="T14" i="8"/>
  <c r="S14" i="8"/>
  <c r="O14" i="8"/>
  <c r="AO13" i="8"/>
  <c r="AN13" i="8"/>
  <c r="AM13" i="8"/>
  <c r="AJ13" i="8"/>
  <c r="AL13" i="8" s="1"/>
  <c r="U13" i="8" s="1"/>
  <c r="AE13" i="8"/>
  <c r="X13" i="8"/>
  <c r="W13" i="8"/>
  <c r="V13" i="8"/>
  <c r="T13" i="8"/>
  <c r="AH13" i="8" s="1"/>
  <c r="S13" i="8"/>
  <c r="O13" i="8"/>
  <c r="AO12" i="8"/>
  <c r="AN12" i="8"/>
  <c r="AM12" i="8"/>
  <c r="U12" i="8" s="1"/>
  <c r="AJ12" i="8"/>
  <c r="AL12" i="8" s="1"/>
  <c r="X12" i="8"/>
  <c r="W12" i="8"/>
  <c r="V12" i="8"/>
  <c r="T12" i="8"/>
  <c r="S12" i="8"/>
  <c r="O12" i="8"/>
  <c r="AO11" i="8"/>
  <c r="AN11" i="8"/>
  <c r="AM11" i="8"/>
  <c r="AJ11" i="8"/>
  <c r="AL11" i="8" s="1"/>
  <c r="AI11" i="8"/>
  <c r="AH11" i="8"/>
  <c r="AE11" i="8"/>
  <c r="AD11" i="8"/>
  <c r="AB11" i="8"/>
  <c r="X11" i="8"/>
  <c r="W11" i="8"/>
  <c r="V11" i="8"/>
  <c r="U11" i="8"/>
  <c r="T11" i="8"/>
  <c r="S11" i="8"/>
  <c r="O11" i="8"/>
  <c r="AO10" i="8"/>
  <c r="AN10" i="8"/>
  <c r="AM10" i="8"/>
  <c r="AJ10" i="8"/>
  <c r="AL10" i="8" s="1"/>
  <c r="U10" i="8" s="1"/>
  <c r="AI10" i="8"/>
  <c r="AE10" i="8"/>
  <c r="AD10" i="8"/>
  <c r="X10" i="8"/>
  <c r="W10" i="8"/>
  <c r="V10" i="8"/>
  <c r="T10" i="8"/>
  <c r="S10" i="8"/>
  <c r="O10" i="8"/>
  <c r="AO9" i="8"/>
  <c r="AN9" i="8"/>
  <c r="AM9" i="8"/>
  <c r="AJ9" i="8"/>
  <c r="AL9" i="8" s="1"/>
  <c r="U9" i="8" s="1"/>
  <c r="AE9" i="8"/>
  <c r="X9" i="8"/>
  <c r="W9" i="8"/>
  <c r="V9" i="8"/>
  <c r="T9" i="8"/>
  <c r="AF9" i="8" s="1"/>
  <c r="S9" i="8"/>
  <c r="O9" i="8"/>
  <c r="AO8" i="8"/>
  <c r="V8" i="8" s="1"/>
  <c r="AN8" i="8"/>
  <c r="S8" i="8"/>
  <c r="O8" i="8"/>
  <c r="AO7" i="8"/>
  <c r="V7" i="8" s="1"/>
  <c r="AN7" i="8"/>
  <c r="S7" i="8"/>
  <c r="O7" i="8"/>
  <c r="AO247" i="7"/>
  <c r="AN247" i="7"/>
  <c r="AM247" i="7"/>
  <c r="AL247" i="7"/>
  <c r="U247" i="7" s="1"/>
  <c r="AJ247" i="7"/>
  <c r="X247" i="7"/>
  <c r="W247" i="7"/>
  <c r="V247" i="7"/>
  <c r="T247" i="7"/>
  <c r="AF247" i="7" s="1"/>
  <c r="S247" i="7"/>
  <c r="O247" i="7"/>
  <c r="AO128" i="7"/>
  <c r="AN128" i="7"/>
  <c r="AM128" i="7"/>
  <c r="AL128" i="7"/>
  <c r="U128" i="7" s="1"/>
  <c r="AJ128" i="7"/>
  <c r="X128" i="7"/>
  <c r="W128" i="7"/>
  <c r="V128" i="7"/>
  <c r="AG128" i="7" s="1"/>
  <c r="T128" i="7"/>
  <c r="S128" i="7"/>
  <c r="O128" i="7"/>
  <c r="AO127" i="7"/>
  <c r="AN127" i="7"/>
  <c r="AM127" i="7"/>
  <c r="AJ127" i="7"/>
  <c r="AL127" i="7" s="1"/>
  <c r="U127" i="7" s="1"/>
  <c r="X127" i="7"/>
  <c r="W127" i="7"/>
  <c r="V127" i="7"/>
  <c r="T127" i="7"/>
  <c r="S127" i="7"/>
  <c r="O127" i="7"/>
  <c r="AO126" i="7"/>
  <c r="AN126" i="7"/>
  <c r="AM126" i="7"/>
  <c r="AL126" i="7"/>
  <c r="U126" i="7" s="1"/>
  <c r="AJ126" i="7"/>
  <c r="X126" i="7"/>
  <c r="W126" i="7"/>
  <c r="V126" i="7"/>
  <c r="AC126" i="7" s="1"/>
  <c r="T126" i="7"/>
  <c r="S126" i="7"/>
  <c r="O126" i="7"/>
  <c r="AO125" i="7"/>
  <c r="AN125" i="7"/>
  <c r="AM125" i="7"/>
  <c r="AJ125" i="7"/>
  <c r="AL125" i="7" s="1"/>
  <c r="U125" i="7" s="1"/>
  <c r="X125" i="7"/>
  <c r="W125" i="7"/>
  <c r="V125" i="7"/>
  <c r="T125" i="7"/>
  <c r="S125" i="7"/>
  <c r="O125" i="7"/>
  <c r="AO124" i="7"/>
  <c r="AN124" i="7"/>
  <c r="AM124" i="7"/>
  <c r="AJ124" i="7"/>
  <c r="AL124" i="7" s="1"/>
  <c r="U124" i="7" s="1"/>
  <c r="X124" i="7"/>
  <c r="W124" i="7"/>
  <c r="V124" i="7"/>
  <c r="T124" i="7"/>
  <c r="S124" i="7"/>
  <c r="O124" i="7"/>
  <c r="AO123" i="7"/>
  <c r="AN123" i="7"/>
  <c r="AM123" i="7"/>
  <c r="AJ123" i="7"/>
  <c r="AL123" i="7" s="1"/>
  <c r="U123" i="7" s="1"/>
  <c r="X123" i="7"/>
  <c r="W123" i="7"/>
  <c r="V123" i="7"/>
  <c r="T123" i="7"/>
  <c r="S123" i="7"/>
  <c r="O123" i="7"/>
  <c r="AO122" i="7"/>
  <c r="AN122" i="7"/>
  <c r="AM122" i="7"/>
  <c r="AJ122" i="7"/>
  <c r="AL122" i="7" s="1"/>
  <c r="U122" i="7" s="1"/>
  <c r="X122" i="7"/>
  <c r="W122" i="7"/>
  <c r="V122" i="7"/>
  <c r="T122" i="7"/>
  <c r="S122" i="7"/>
  <c r="O122" i="7"/>
  <c r="AO121" i="7"/>
  <c r="AN121" i="7"/>
  <c r="AM121" i="7"/>
  <c r="AJ121" i="7"/>
  <c r="AL121" i="7" s="1"/>
  <c r="U121" i="7" s="1"/>
  <c r="X121" i="7"/>
  <c r="W121" i="7"/>
  <c r="V121" i="7"/>
  <c r="T121" i="7"/>
  <c r="S121" i="7"/>
  <c r="O121" i="7"/>
  <c r="AO120" i="7"/>
  <c r="AN120" i="7"/>
  <c r="AM120" i="7"/>
  <c r="AJ120" i="7"/>
  <c r="AL120" i="7" s="1"/>
  <c r="U120" i="7" s="1"/>
  <c r="X120" i="7"/>
  <c r="W120" i="7"/>
  <c r="V120" i="7"/>
  <c r="AG120" i="7" s="1"/>
  <c r="T120" i="7"/>
  <c r="S120" i="7"/>
  <c r="O120" i="7"/>
  <c r="AO119" i="7"/>
  <c r="AN119" i="7"/>
  <c r="AM119" i="7"/>
  <c r="AJ119" i="7"/>
  <c r="AL119" i="7" s="1"/>
  <c r="X119" i="7"/>
  <c r="W119" i="7"/>
  <c r="V119" i="7"/>
  <c r="T119" i="7"/>
  <c r="AF119" i="7" s="1"/>
  <c r="S119" i="7"/>
  <c r="O119" i="7"/>
  <c r="AO118" i="7"/>
  <c r="AN118" i="7"/>
  <c r="AM118" i="7"/>
  <c r="AJ118" i="7"/>
  <c r="AL118" i="7" s="1"/>
  <c r="U118" i="7" s="1"/>
  <c r="X118" i="7"/>
  <c r="W118" i="7"/>
  <c r="V118" i="7"/>
  <c r="AC118" i="7" s="1"/>
  <c r="T118" i="7"/>
  <c r="AG118" i="7" s="1"/>
  <c r="S118" i="7"/>
  <c r="O118" i="7"/>
  <c r="AO117" i="7"/>
  <c r="AN117" i="7"/>
  <c r="AM117" i="7"/>
  <c r="AJ117" i="7"/>
  <c r="AL117" i="7" s="1"/>
  <c r="X117" i="7"/>
  <c r="W117" i="7"/>
  <c r="V117" i="7"/>
  <c r="AG117" i="7" s="1"/>
  <c r="T117" i="7"/>
  <c r="S117" i="7"/>
  <c r="O117" i="7"/>
  <c r="AO116" i="7"/>
  <c r="AN116" i="7"/>
  <c r="AM116" i="7"/>
  <c r="AJ116" i="7"/>
  <c r="AL116" i="7" s="1"/>
  <c r="X116" i="7"/>
  <c r="W116" i="7"/>
  <c r="V116" i="7"/>
  <c r="AG116" i="7" s="1"/>
  <c r="T116" i="7"/>
  <c r="S116" i="7"/>
  <c r="O116" i="7"/>
  <c r="AO115" i="7"/>
  <c r="AN115" i="7"/>
  <c r="AM115" i="7"/>
  <c r="AJ115" i="7"/>
  <c r="AL115" i="7" s="1"/>
  <c r="X115" i="7"/>
  <c r="W115" i="7"/>
  <c r="V115" i="7"/>
  <c r="AG115" i="7" s="1"/>
  <c r="T115" i="7"/>
  <c r="S115" i="7"/>
  <c r="O115" i="7"/>
  <c r="AO114" i="7"/>
  <c r="AN114" i="7"/>
  <c r="AM114" i="7"/>
  <c r="AJ114" i="7"/>
  <c r="AL114" i="7" s="1"/>
  <c r="X114" i="7"/>
  <c r="W114" i="7"/>
  <c r="V114" i="7"/>
  <c r="AC114" i="7" s="1"/>
  <c r="T114" i="7"/>
  <c r="S114" i="7"/>
  <c r="O114" i="7"/>
  <c r="AO113" i="7"/>
  <c r="AN113" i="7"/>
  <c r="AM113" i="7"/>
  <c r="AJ113" i="7"/>
  <c r="AL113" i="7" s="1"/>
  <c r="X113" i="7"/>
  <c r="W113" i="7"/>
  <c r="V113" i="7"/>
  <c r="AG113" i="7" s="1"/>
  <c r="T113" i="7"/>
  <c r="S113" i="7"/>
  <c r="O113" i="7"/>
  <c r="AO112" i="7"/>
  <c r="AN112" i="7"/>
  <c r="AM112" i="7"/>
  <c r="AJ112" i="7"/>
  <c r="AL112" i="7" s="1"/>
  <c r="X112" i="7"/>
  <c r="W112" i="7"/>
  <c r="V112" i="7"/>
  <c r="T112" i="7"/>
  <c r="S112" i="7"/>
  <c r="O112" i="7"/>
  <c r="AO111" i="7"/>
  <c r="AN111" i="7"/>
  <c r="AM111" i="7"/>
  <c r="AL111" i="7"/>
  <c r="U111" i="7" s="1"/>
  <c r="AJ111" i="7"/>
  <c r="X111" i="7"/>
  <c r="W111" i="7"/>
  <c r="V111" i="7"/>
  <c r="AG111" i="7" s="1"/>
  <c r="T111" i="7"/>
  <c r="S111" i="7"/>
  <c r="O111" i="7"/>
  <c r="AO110" i="7"/>
  <c r="AN110" i="7"/>
  <c r="AM110" i="7"/>
  <c r="AJ110" i="7"/>
  <c r="AL110" i="7" s="1"/>
  <c r="U110" i="7" s="1"/>
  <c r="X110" i="7"/>
  <c r="W110" i="7"/>
  <c r="V110" i="7"/>
  <c r="T110" i="7"/>
  <c r="S110" i="7"/>
  <c r="O110" i="7"/>
  <c r="AO109" i="7"/>
  <c r="AN109" i="7"/>
  <c r="AM109" i="7"/>
  <c r="AL109" i="7"/>
  <c r="U109" i="7" s="1"/>
  <c r="AJ109" i="7"/>
  <c r="X109" i="7"/>
  <c r="W109" i="7"/>
  <c r="V109" i="7"/>
  <c r="AG109" i="7" s="1"/>
  <c r="T109" i="7"/>
  <c r="S109" i="7"/>
  <c r="O109" i="7"/>
  <c r="AO108" i="7"/>
  <c r="AN108" i="7"/>
  <c r="AM108" i="7"/>
  <c r="AJ108" i="7"/>
  <c r="AL108" i="7" s="1"/>
  <c r="X108" i="7"/>
  <c r="W108" i="7"/>
  <c r="V108" i="7"/>
  <c r="T108" i="7"/>
  <c r="S108" i="7"/>
  <c r="O108" i="7"/>
  <c r="AO107" i="7"/>
  <c r="AN107" i="7"/>
  <c r="AM107" i="7"/>
  <c r="AJ107" i="7"/>
  <c r="AL107" i="7" s="1"/>
  <c r="X107" i="7"/>
  <c r="W107" i="7"/>
  <c r="V107" i="7"/>
  <c r="T107" i="7"/>
  <c r="S107" i="7"/>
  <c r="O107" i="7"/>
  <c r="AO106" i="7"/>
  <c r="AN106" i="7"/>
  <c r="AM106" i="7"/>
  <c r="AJ106" i="7"/>
  <c r="AL106" i="7" s="1"/>
  <c r="X106" i="7"/>
  <c r="W106" i="7"/>
  <c r="V106" i="7"/>
  <c r="T106" i="7"/>
  <c r="S106" i="7"/>
  <c r="O106" i="7"/>
  <c r="AO105" i="7"/>
  <c r="AN105" i="7"/>
  <c r="AM105" i="7"/>
  <c r="AJ105" i="7"/>
  <c r="AL105" i="7" s="1"/>
  <c r="X105" i="7"/>
  <c r="W105" i="7"/>
  <c r="V105" i="7"/>
  <c r="T105" i="7"/>
  <c r="AI105" i="7" s="1"/>
  <c r="S105" i="7"/>
  <c r="O105" i="7"/>
  <c r="AO104" i="7"/>
  <c r="AN104" i="7"/>
  <c r="AM104" i="7"/>
  <c r="AJ104" i="7"/>
  <c r="AL104" i="7" s="1"/>
  <c r="U104" i="7" s="1"/>
  <c r="X104" i="7"/>
  <c r="W104" i="7"/>
  <c r="V104" i="7"/>
  <c r="T104" i="7"/>
  <c r="AI104" i="7" s="1"/>
  <c r="S104" i="7"/>
  <c r="O104" i="7"/>
  <c r="AO103" i="7"/>
  <c r="AN103" i="7"/>
  <c r="AM103" i="7"/>
  <c r="AJ103" i="7"/>
  <c r="AL103" i="7" s="1"/>
  <c r="X103" i="7"/>
  <c r="W103" i="7"/>
  <c r="V103" i="7"/>
  <c r="T103" i="7"/>
  <c r="S103" i="7"/>
  <c r="O103" i="7"/>
  <c r="AO102" i="7"/>
  <c r="AN102" i="7"/>
  <c r="AM102" i="7"/>
  <c r="AJ102" i="7"/>
  <c r="AL102" i="7" s="1"/>
  <c r="X102" i="7"/>
  <c r="W102" i="7"/>
  <c r="V102" i="7"/>
  <c r="T102" i="7"/>
  <c r="S102" i="7"/>
  <c r="O102" i="7"/>
  <c r="AO101" i="7"/>
  <c r="AN101" i="7"/>
  <c r="AM101" i="7"/>
  <c r="AJ101" i="7"/>
  <c r="AL101" i="7" s="1"/>
  <c r="X101" i="7"/>
  <c r="W101" i="7"/>
  <c r="V101" i="7"/>
  <c r="T101" i="7"/>
  <c r="AI101" i="7" s="1"/>
  <c r="S101" i="7"/>
  <c r="O101" i="7"/>
  <c r="AO100" i="7"/>
  <c r="AN100" i="7"/>
  <c r="AM100" i="7"/>
  <c r="U100" i="7" s="1"/>
  <c r="AJ100" i="7"/>
  <c r="AL100" i="7" s="1"/>
  <c r="X100" i="7"/>
  <c r="W100" i="7"/>
  <c r="V100" i="7"/>
  <c r="T100" i="7"/>
  <c r="AB100" i="7" s="1"/>
  <c r="S100" i="7"/>
  <c r="O100" i="7"/>
  <c r="AO99" i="7"/>
  <c r="AN99" i="7"/>
  <c r="AM99" i="7"/>
  <c r="AJ99" i="7"/>
  <c r="AL99" i="7" s="1"/>
  <c r="X99" i="7"/>
  <c r="W99" i="7"/>
  <c r="V99" i="7"/>
  <c r="T99" i="7"/>
  <c r="AB99" i="7" s="1"/>
  <c r="S99" i="7"/>
  <c r="O99" i="7"/>
  <c r="AO98" i="7"/>
  <c r="AN98" i="7"/>
  <c r="AM98" i="7"/>
  <c r="AJ98" i="7"/>
  <c r="AL98" i="7" s="1"/>
  <c r="X98" i="7"/>
  <c r="W98" i="7"/>
  <c r="V98" i="7"/>
  <c r="AF98" i="7" s="1"/>
  <c r="T98" i="7"/>
  <c r="S98" i="7"/>
  <c r="O98" i="7"/>
  <c r="AO97" i="7"/>
  <c r="AN97" i="7"/>
  <c r="AM97" i="7"/>
  <c r="AJ97" i="7"/>
  <c r="AL97" i="7" s="1"/>
  <c r="X97" i="7"/>
  <c r="W97" i="7"/>
  <c r="V97" i="7"/>
  <c r="AC97" i="7" s="1"/>
  <c r="T97" i="7"/>
  <c r="S97" i="7"/>
  <c r="O97" i="7"/>
  <c r="AO96" i="7"/>
  <c r="AN96" i="7"/>
  <c r="AM96" i="7"/>
  <c r="AJ96" i="7"/>
  <c r="AL96" i="7" s="1"/>
  <c r="X96" i="7"/>
  <c r="W96" i="7"/>
  <c r="V96" i="7"/>
  <c r="T96" i="7"/>
  <c r="S96" i="7"/>
  <c r="O96" i="7"/>
  <c r="AO95" i="7"/>
  <c r="AN95" i="7"/>
  <c r="AM95" i="7"/>
  <c r="AJ95" i="7"/>
  <c r="AL95" i="7" s="1"/>
  <c r="X95" i="7"/>
  <c r="W95" i="7"/>
  <c r="V95" i="7"/>
  <c r="T95" i="7"/>
  <c r="S95" i="7"/>
  <c r="O95" i="7"/>
  <c r="AO94" i="7"/>
  <c r="AN94" i="7"/>
  <c r="AM94" i="7"/>
  <c r="AJ94" i="7"/>
  <c r="AL94" i="7" s="1"/>
  <c r="U94" i="7" s="1"/>
  <c r="X94" i="7"/>
  <c r="W94" i="7"/>
  <c r="V94" i="7"/>
  <c r="T94" i="7"/>
  <c r="S94" i="7"/>
  <c r="O94" i="7"/>
  <c r="AO93" i="7"/>
  <c r="AN93" i="7"/>
  <c r="AM93" i="7"/>
  <c r="AJ93" i="7"/>
  <c r="AL93" i="7" s="1"/>
  <c r="U93" i="7" s="1"/>
  <c r="X93" i="7"/>
  <c r="W93" i="7"/>
  <c r="V93" i="7"/>
  <c r="T93" i="7"/>
  <c r="S93" i="7"/>
  <c r="O93" i="7"/>
  <c r="AO92" i="7"/>
  <c r="AN92" i="7"/>
  <c r="AM92" i="7"/>
  <c r="AJ92" i="7"/>
  <c r="AL92" i="7" s="1"/>
  <c r="U92" i="7" s="1"/>
  <c r="X92" i="7"/>
  <c r="W92" i="7"/>
  <c r="V92" i="7"/>
  <c r="T92" i="7"/>
  <c r="S92" i="7"/>
  <c r="O92" i="7"/>
  <c r="AO91" i="7"/>
  <c r="AN91" i="7"/>
  <c r="AM91" i="7"/>
  <c r="AJ91" i="7"/>
  <c r="AL91" i="7" s="1"/>
  <c r="U91" i="7" s="1"/>
  <c r="X91" i="7"/>
  <c r="W91" i="7"/>
  <c r="V91" i="7"/>
  <c r="AG91" i="7" s="1"/>
  <c r="T91" i="7"/>
  <c r="AB91" i="7" s="1"/>
  <c r="S91" i="7"/>
  <c r="O91" i="7"/>
  <c r="AO90" i="7"/>
  <c r="AN90" i="7"/>
  <c r="AM90" i="7"/>
  <c r="AJ90" i="7"/>
  <c r="AL90" i="7" s="1"/>
  <c r="X90" i="7"/>
  <c r="W90" i="7"/>
  <c r="V90" i="7"/>
  <c r="T90" i="7"/>
  <c r="AB90" i="7" s="1"/>
  <c r="S90" i="7"/>
  <c r="O90" i="7"/>
  <c r="AO89" i="7"/>
  <c r="AN89" i="7"/>
  <c r="AM89" i="7"/>
  <c r="AJ89" i="7"/>
  <c r="AL89" i="7" s="1"/>
  <c r="X89" i="7"/>
  <c r="W89" i="7"/>
  <c r="V89" i="7"/>
  <c r="T89" i="7"/>
  <c r="S89" i="7"/>
  <c r="O89" i="7"/>
  <c r="AO88" i="7"/>
  <c r="AN88" i="7"/>
  <c r="AM88" i="7"/>
  <c r="AL88" i="7"/>
  <c r="U88" i="7" s="1"/>
  <c r="AJ88" i="7"/>
  <c r="X88" i="7"/>
  <c r="W88" i="7"/>
  <c r="V88" i="7"/>
  <c r="AG88" i="7" s="1"/>
  <c r="T88" i="7"/>
  <c r="S88" i="7"/>
  <c r="O88" i="7"/>
  <c r="AO87" i="7"/>
  <c r="AN87" i="7"/>
  <c r="AM87" i="7"/>
  <c r="AJ87" i="7"/>
  <c r="AL87" i="7" s="1"/>
  <c r="X87" i="7"/>
  <c r="W87" i="7"/>
  <c r="V87" i="7"/>
  <c r="AG87" i="7" s="1"/>
  <c r="T87" i="7"/>
  <c r="S87" i="7"/>
  <c r="O87" i="7"/>
  <c r="AO86" i="7"/>
  <c r="AN86" i="7"/>
  <c r="AM86" i="7"/>
  <c r="AJ86" i="7"/>
  <c r="AL86" i="7" s="1"/>
  <c r="X86" i="7"/>
  <c r="W86" i="7"/>
  <c r="V86" i="7"/>
  <c r="AG86" i="7" s="1"/>
  <c r="T86" i="7"/>
  <c r="S86" i="7"/>
  <c r="O86" i="7"/>
  <c r="AO85" i="7"/>
  <c r="AN85" i="7"/>
  <c r="AM85" i="7"/>
  <c r="AJ85" i="7"/>
  <c r="AL85" i="7" s="1"/>
  <c r="X85" i="7"/>
  <c r="W85" i="7"/>
  <c r="V85" i="7"/>
  <c r="AC85" i="7" s="1"/>
  <c r="T85" i="7"/>
  <c r="S85" i="7"/>
  <c r="O85" i="7"/>
  <c r="AO84" i="7"/>
  <c r="AN84" i="7"/>
  <c r="AM84" i="7"/>
  <c r="AJ84" i="7"/>
  <c r="AL84" i="7" s="1"/>
  <c r="X84" i="7"/>
  <c r="W84" i="7"/>
  <c r="V84" i="7"/>
  <c r="T84" i="7"/>
  <c r="S84" i="7"/>
  <c r="O84" i="7"/>
  <c r="AO83" i="7"/>
  <c r="AN83" i="7"/>
  <c r="AM83" i="7"/>
  <c r="AJ83" i="7"/>
  <c r="AL83" i="7" s="1"/>
  <c r="X83" i="7"/>
  <c r="W83" i="7"/>
  <c r="V83" i="7"/>
  <c r="T83" i="7"/>
  <c r="S83" i="7"/>
  <c r="O83" i="7"/>
  <c r="AO82" i="7"/>
  <c r="AN82" i="7"/>
  <c r="AM82" i="7"/>
  <c r="AJ82" i="7"/>
  <c r="AL82" i="7" s="1"/>
  <c r="X82" i="7"/>
  <c r="W82" i="7"/>
  <c r="V82" i="7"/>
  <c r="T82" i="7"/>
  <c r="S82" i="7"/>
  <c r="O82" i="7"/>
  <c r="AO81" i="7"/>
  <c r="AN81" i="7"/>
  <c r="AM81" i="7"/>
  <c r="AJ81" i="7"/>
  <c r="AL81" i="7" s="1"/>
  <c r="X81" i="7"/>
  <c r="W81" i="7"/>
  <c r="V81" i="7"/>
  <c r="AC81" i="7" s="1"/>
  <c r="T81" i="7"/>
  <c r="S81" i="7"/>
  <c r="O81" i="7"/>
  <c r="AO80" i="7"/>
  <c r="AN80" i="7"/>
  <c r="AM80" i="7"/>
  <c r="AJ80" i="7"/>
  <c r="AL80" i="7" s="1"/>
  <c r="X80" i="7"/>
  <c r="W80" i="7"/>
  <c r="V80" i="7"/>
  <c r="AG80" i="7" s="1"/>
  <c r="T80" i="7"/>
  <c r="AB80" i="7" s="1"/>
  <c r="S80" i="7"/>
  <c r="O80" i="7"/>
  <c r="AO79" i="7"/>
  <c r="AN79" i="7"/>
  <c r="AM79" i="7"/>
  <c r="AJ79" i="7"/>
  <c r="AL79" i="7" s="1"/>
  <c r="X79" i="7"/>
  <c r="W79" i="7"/>
  <c r="V79" i="7"/>
  <c r="T79" i="7"/>
  <c r="AB79" i="7" s="1"/>
  <c r="S79" i="7"/>
  <c r="O79" i="7"/>
  <c r="AO78" i="7"/>
  <c r="AN78" i="7"/>
  <c r="AM78" i="7"/>
  <c r="AJ78" i="7"/>
  <c r="AL78" i="7" s="1"/>
  <c r="X78" i="7"/>
  <c r="W78" i="7"/>
  <c r="V78" i="7"/>
  <c r="AG78" i="7" s="1"/>
  <c r="T78" i="7"/>
  <c r="AB78" i="7" s="1"/>
  <c r="S78" i="7"/>
  <c r="O78" i="7"/>
  <c r="AO77" i="7"/>
  <c r="AN77" i="7"/>
  <c r="AM77" i="7"/>
  <c r="AJ77" i="7"/>
  <c r="AL77" i="7" s="1"/>
  <c r="X77" i="7"/>
  <c r="W77" i="7"/>
  <c r="V77" i="7"/>
  <c r="AC77" i="7" s="1"/>
  <c r="T77" i="7"/>
  <c r="S77" i="7"/>
  <c r="O77" i="7"/>
  <c r="AO76" i="7"/>
  <c r="AN76" i="7"/>
  <c r="AM76" i="7"/>
  <c r="AJ76" i="7"/>
  <c r="AL76" i="7" s="1"/>
  <c r="U76" i="7" s="1"/>
  <c r="X76" i="7"/>
  <c r="W76" i="7"/>
  <c r="V76" i="7"/>
  <c r="T76" i="7"/>
  <c r="S76" i="7"/>
  <c r="O76" i="7"/>
  <c r="AO75" i="7"/>
  <c r="AN75" i="7"/>
  <c r="AM75" i="7"/>
  <c r="AJ75" i="7"/>
  <c r="AL75" i="7" s="1"/>
  <c r="X75" i="7"/>
  <c r="W75" i="7"/>
  <c r="V75" i="7"/>
  <c r="T75" i="7"/>
  <c r="S75" i="7"/>
  <c r="O75" i="7"/>
  <c r="AO74" i="7"/>
  <c r="AN74" i="7"/>
  <c r="AM74" i="7"/>
  <c r="AJ74" i="7"/>
  <c r="AL74" i="7" s="1"/>
  <c r="U74" i="7" s="1"/>
  <c r="X74" i="7"/>
  <c r="W74" i="7"/>
  <c r="V74" i="7"/>
  <c r="T74" i="7"/>
  <c r="AF74" i="7" s="1"/>
  <c r="S74" i="7"/>
  <c r="O74" i="7"/>
  <c r="AO73" i="7"/>
  <c r="AN73" i="7"/>
  <c r="AM73" i="7"/>
  <c r="AJ73" i="7"/>
  <c r="AL73" i="7" s="1"/>
  <c r="X73" i="7"/>
  <c r="W73" i="7"/>
  <c r="V73" i="7"/>
  <c r="T73" i="7"/>
  <c r="S73" i="7"/>
  <c r="O73" i="7"/>
  <c r="AO72" i="7"/>
  <c r="AN72" i="7"/>
  <c r="AM72" i="7"/>
  <c r="AJ72" i="7"/>
  <c r="AL72" i="7" s="1"/>
  <c r="X72" i="7"/>
  <c r="W72" i="7"/>
  <c r="V72" i="7"/>
  <c r="AF72" i="7" s="1"/>
  <c r="T72" i="7"/>
  <c r="AB72" i="7" s="1"/>
  <c r="S72" i="7"/>
  <c r="O72" i="7"/>
  <c r="AO71" i="7"/>
  <c r="AN71" i="7"/>
  <c r="AM71" i="7"/>
  <c r="AJ71" i="7"/>
  <c r="AL71" i="7" s="1"/>
  <c r="X71" i="7"/>
  <c r="W71" i="7"/>
  <c r="V71" i="7"/>
  <c r="T71" i="7"/>
  <c r="AE71" i="7" s="1"/>
  <c r="S71" i="7"/>
  <c r="O71" i="7"/>
  <c r="AO70" i="7"/>
  <c r="AN70" i="7"/>
  <c r="AM70" i="7"/>
  <c r="AJ70" i="7"/>
  <c r="AL70" i="7" s="1"/>
  <c r="U70" i="7" s="1"/>
  <c r="X70" i="7"/>
  <c r="W70" i="7"/>
  <c r="V70" i="7"/>
  <c r="T70" i="7"/>
  <c r="S70" i="7"/>
  <c r="O70" i="7"/>
  <c r="AO69" i="7"/>
  <c r="AN69" i="7"/>
  <c r="AM69" i="7"/>
  <c r="AJ69" i="7"/>
  <c r="AL69" i="7" s="1"/>
  <c r="AF69" i="7"/>
  <c r="X69" i="7"/>
  <c r="W69" i="7"/>
  <c r="V69" i="7"/>
  <c r="AE69" i="7" s="1"/>
  <c r="T69" i="7"/>
  <c r="AB69" i="7" s="1"/>
  <c r="S69" i="7"/>
  <c r="O69" i="7"/>
  <c r="AO68" i="7"/>
  <c r="AN68" i="7"/>
  <c r="AM68" i="7"/>
  <c r="AJ68" i="7"/>
  <c r="AL68" i="7" s="1"/>
  <c r="X68" i="7"/>
  <c r="W68" i="7"/>
  <c r="V68" i="7"/>
  <c r="T68" i="7"/>
  <c r="AD68" i="7" s="1"/>
  <c r="S68" i="7"/>
  <c r="O68" i="7"/>
  <c r="AO67" i="7"/>
  <c r="AN67" i="7"/>
  <c r="AM67" i="7"/>
  <c r="AJ67" i="7"/>
  <c r="AL67" i="7" s="1"/>
  <c r="U67" i="7" s="1"/>
  <c r="X67" i="7"/>
  <c r="W67" i="7"/>
  <c r="V67" i="7"/>
  <c r="T67" i="7"/>
  <c r="S67" i="7"/>
  <c r="O67" i="7"/>
  <c r="AO66" i="7"/>
  <c r="AN66" i="7"/>
  <c r="AM66" i="7"/>
  <c r="U66" i="7" s="1"/>
  <c r="AJ66" i="7"/>
  <c r="AL66" i="7" s="1"/>
  <c r="X66" i="7"/>
  <c r="W66" i="7"/>
  <c r="V66" i="7"/>
  <c r="T66" i="7"/>
  <c r="S66" i="7"/>
  <c r="O66" i="7"/>
  <c r="AO65" i="7"/>
  <c r="AN65" i="7"/>
  <c r="AM65" i="7"/>
  <c r="AJ65" i="7"/>
  <c r="AL65" i="7" s="1"/>
  <c r="X65" i="7"/>
  <c r="W65" i="7"/>
  <c r="V65" i="7"/>
  <c r="T65" i="7"/>
  <c r="AB65" i="7" s="1"/>
  <c r="S65" i="7"/>
  <c r="O65" i="7"/>
  <c r="AO64" i="7"/>
  <c r="AN64" i="7"/>
  <c r="AM64" i="7"/>
  <c r="AJ64" i="7"/>
  <c r="AL64" i="7" s="1"/>
  <c r="U64" i="7" s="1"/>
  <c r="X64" i="7"/>
  <c r="W64" i="7"/>
  <c r="V64" i="7"/>
  <c r="T64" i="7"/>
  <c r="AI64" i="7" s="1"/>
  <c r="S64" i="7"/>
  <c r="O64" i="7"/>
  <c r="AO63" i="7"/>
  <c r="AN63" i="7"/>
  <c r="AM63" i="7"/>
  <c r="AJ63" i="7"/>
  <c r="AL63" i="7" s="1"/>
  <c r="X63" i="7"/>
  <c r="W63" i="7"/>
  <c r="V63" i="7"/>
  <c r="T63" i="7"/>
  <c r="S63" i="7"/>
  <c r="O63" i="7"/>
  <c r="AO62" i="7"/>
  <c r="AN62" i="7"/>
  <c r="AM62" i="7"/>
  <c r="AJ62" i="7"/>
  <c r="AL62" i="7" s="1"/>
  <c r="U62" i="7" s="1"/>
  <c r="X62" i="7"/>
  <c r="W62" i="7"/>
  <c r="V62" i="7"/>
  <c r="T62" i="7"/>
  <c r="AH62" i="7" s="1"/>
  <c r="S62" i="7"/>
  <c r="O62" i="7"/>
  <c r="AO61" i="7"/>
  <c r="AN61" i="7"/>
  <c r="AM61" i="7"/>
  <c r="AJ61" i="7"/>
  <c r="AL61" i="7" s="1"/>
  <c r="X61" i="7"/>
  <c r="W61" i="7"/>
  <c r="V61" i="7"/>
  <c r="T61" i="7"/>
  <c r="S61" i="7"/>
  <c r="O61" i="7"/>
  <c r="AO60" i="7"/>
  <c r="AN60" i="7"/>
  <c r="AM60" i="7"/>
  <c r="AJ60" i="7"/>
  <c r="AL60" i="7" s="1"/>
  <c r="X60" i="7"/>
  <c r="W60" i="7"/>
  <c r="V60" i="7"/>
  <c r="AI60" i="7" s="1"/>
  <c r="T60" i="7"/>
  <c r="AD60" i="7" s="1"/>
  <c r="S60" i="7"/>
  <c r="O60" i="7"/>
  <c r="AO59" i="7"/>
  <c r="AN59" i="7"/>
  <c r="AM59" i="7"/>
  <c r="AJ59" i="7"/>
  <c r="AL59" i="7" s="1"/>
  <c r="X59" i="7"/>
  <c r="W59" i="7"/>
  <c r="V59" i="7"/>
  <c r="T59" i="7"/>
  <c r="S59" i="7"/>
  <c r="O59" i="7"/>
  <c r="AO58" i="7"/>
  <c r="AN58" i="7"/>
  <c r="AM58" i="7"/>
  <c r="U58" i="7" s="1"/>
  <c r="AJ58" i="7"/>
  <c r="AL58" i="7" s="1"/>
  <c r="X58" i="7"/>
  <c r="W58" i="7"/>
  <c r="V58" i="7"/>
  <c r="T58" i="7"/>
  <c r="S58" i="7"/>
  <c r="O58" i="7"/>
  <c r="AO57" i="7"/>
  <c r="AN57" i="7"/>
  <c r="AM57" i="7"/>
  <c r="AJ57" i="7"/>
  <c r="AL57" i="7" s="1"/>
  <c r="U57" i="7" s="1"/>
  <c r="X57" i="7"/>
  <c r="W57" i="7"/>
  <c r="V57" i="7"/>
  <c r="T57" i="7"/>
  <c r="S57" i="7"/>
  <c r="O57" i="7"/>
  <c r="AO56" i="7"/>
  <c r="AN56" i="7"/>
  <c r="AM56" i="7"/>
  <c r="AJ56" i="7"/>
  <c r="AL56" i="7" s="1"/>
  <c r="X56" i="7"/>
  <c r="W56" i="7"/>
  <c r="V56" i="7"/>
  <c r="T56" i="7"/>
  <c r="AI56" i="7" s="1"/>
  <c r="S56" i="7"/>
  <c r="O56" i="7"/>
  <c r="AO55" i="7"/>
  <c r="AN55" i="7"/>
  <c r="AM55" i="7"/>
  <c r="AJ55" i="7"/>
  <c r="AL55" i="7" s="1"/>
  <c r="X55" i="7"/>
  <c r="W55" i="7"/>
  <c r="V55" i="7"/>
  <c r="T55" i="7"/>
  <c r="S55" i="7"/>
  <c r="O55" i="7"/>
  <c r="AO54" i="7"/>
  <c r="AN54" i="7"/>
  <c r="AM54" i="7"/>
  <c r="AJ54" i="7"/>
  <c r="AL54" i="7" s="1"/>
  <c r="U54" i="7" s="1"/>
  <c r="X54" i="7"/>
  <c r="W54" i="7"/>
  <c r="V54" i="7"/>
  <c r="AB54" i="7" s="1"/>
  <c r="T54" i="7"/>
  <c r="AH54" i="7" s="1"/>
  <c r="S54" i="7"/>
  <c r="O54" i="7"/>
  <c r="AO53" i="7"/>
  <c r="AN53" i="7"/>
  <c r="AM53" i="7"/>
  <c r="AJ53" i="7"/>
  <c r="AL53" i="7" s="1"/>
  <c r="X53" i="7"/>
  <c r="W53" i="7"/>
  <c r="V53" i="7"/>
  <c r="T53" i="7"/>
  <c r="S53" i="7"/>
  <c r="O53" i="7"/>
  <c r="AO52" i="7"/>
  <c r="AN52" i="7"/>
  <c r="AM52" i="7"/>
  <c r="AJ52" i="7"/>
  <c r="AL52" i="7" s="1"/>
  <c r="X52" i="7"/>
  <c r="W52" i="7"/>
  <c r="V52" i="7"/>
  <c r="AI52" i="7" s="1"/>
  <c r="T52" i="7"/>
  <c r="S52" i="7"/>
  <c r="O52" i="7"/>
  <c r="AO51" i="7"/>
  <c r="AN51" i="7"/>
  <c r="AM51" i="7"/>
  <c r="AJ51" i="7"/>
  <c r="AL51" i="7" s="1"/>
  <c r="X51" i="7"/>
  <c r="W51" i="7"/>
  <c r="V51" i="7"/>
  <c r="T51" i="7"/>
  <c r="S51" i="7"/>
  <c r="O51" i="7"/>
  <c r="AO50" i="7"/>
  <c r="AN50" i="7"/>
  <c r="AM50" i="7"/>
  <c r="U50" i="7" s="1"/>
  <c r="AJ50" i="7"/>
  <c r="AL50" i="7" s="1"/>
  <c r="X50" i="7"/>
  <c r="W50" i="7"/>
  <c r="V50" i="7"/>
  <c r="T50" i="7"/>
  <c r="AF50" i="7" s="1"/>
  <c r="S50" i="7"/>
  <c r="O50" i="7"/>
  <c r="AO49" i="7"/>
  <c r="AN49" i="7"/>
  <c r="AM49" i="7"/>
  <c r="AJ49" i="7"/>
  <c r="AL49" i="7" s="1"/>
  <c r="X49" i="7"/>
  <c r="W49" i="7"/>
  <c r="V49" i="7"/>
  <c r="T49" i="7"/>
  <c r="S49" i="7"/>
  <c r="O49" i="7"/>
  <c r="AO48" i="7"/>
  <c r="AN48" i="7"/>
  <c r="AM48" i="7"/>
  <c r="AJ48" i="7"/>
  <c r="AL48" i="7" s="1"/>
  <c r="U48" i="7" s="1"/>
  <c r="X48" i="7"/>
  <c r="W48" i="7"/>
  <c r="V48" i="7"/>
  <c r="T48" i="7"/>
  <c r="AI48" i="7" s="1"/>
  <c r="S48" i="7"/>
  <c r="O48" i="7"/>
  <c r="AO47" i="7"/>
  <c r="AN47" i="7"/>
  <c r="AM47" i="7"/>
  <c r="AJ47" i="7"/>
  <c r="AL47" i="7" s="1"/>
  <c r="X47" i="7"/>
  <c r="W47" i="7"/>
  <c r="V47" i="7"/>
  <c r="T47" i="7"/>
  <c r="S47" i="7"/>
  <c r="O47" i="7"/>
  <c r="AO46" i="7"/>
  <c r="AN46" i="7"/>
  <c r="AM46" i="7"/>
  <c r="AJ46" i="7"/>
  <c r="AL46" i="7" s="1"/>
  <c r="U46" i="7" s="1"/>
  <c r="AB46" i="7"/>
  <c r="X46" i="7"/>
  <c r="W46" i="7"/>
  <c r="V46" i="7"/>
  <c r="T46" i="7"/>
  <c r="AH46" i="7" s="1"/>
  <c r="S46" i="7"/>
  <c r="O46" i="7"/>
  <c r="AO45" i="7"/>
  <c r="AN45" i="7"/>
  <c r="AM45" i="7"/>
  <c r="U45" i="7" s="1"/>
  <c r="AJ45" i="7"/>
  <c r="AL45" i="7" s="1"/>
  <c r="X45" i="7"/>
  <c r="W45" i="7"/>
  <c r="V45" i="7"/>
  <c r="T45" i="7"/>
  <c r="S45" i="7"/>
  <c r="O45" i="7"/>
  <c r="AO44" i="7"/>
  <c r="AN44" i="7"/>
  <c r="AM44" i="7"/>
  <c r="AJ44" i="7"/>
  <c r="AL44" i="7" s="1"/>
  <c r="X44" i="7"/>
  <c r="W44" i="7"/>
  <c r="V44" i="7"/>
  <c r="T44" i="7"/>
  <c r="S44" i="7"/>
  <c r="O44" i="7"/>
  <c r="AO43" i="7"/>
  <c r="AN43" i="7"/>
  <c r="AM43" i="7"/>
  <c r="AJ43" i="7"/>
  <c r="AL43" i="7" s="1"/>
  <c r="U43" i="7" s="1"/>
  <c r="X43" i="7"/>
  <c r="W43" i="7"/>
  <c r="V43" i="7"/>
  <c r="T43" i="7"/>
  <c r="S43" i="7"/>
  <c r="O43" i="7"/>
  <c r="AO42" i="7"/>
  <c r="AN42" i="7"/>
  <c r="AM42" i="7"/>
  <c r="AJ42" i="7"/>
  <c r="AL42" i="7" s="1"/>
  <c r="X42" i="7"/>
  <c r="W42" i="7"/>
  <c r="V42" i="7"/>
  <c r="T42" i="7"/>
  <c r="S42" i="7"/>
  <c r="O42" i="7"/>
  <c r="AO41" i="7"/>
  <c r="AN41" i="7"/>
  <c r="AM41" i="7"/>
  <c r="AJ41" i="7"/>
  <c r="AL41" i="7" s="1"/>
  <c r="U41" i="7" s="1"/>
  <c r="X41" i="7"/>
  <c r="W41" i="7"/>
  <c r="V41" i="7"/>
  <c r="T41" i="7"/>
  <c r="AB41" i="7" s="1"/>
  <c r="S41" i="7"/>
  <c r="O41" i="7"/>
  <c r="AO40" i="7"/>
  <c r="AN40" i="7"/>
  <c r="AM40" i="7"/>
  <c r="AJ40" i="7"/>
  <c r="AL40" i="7" s="1"/>
  <c r="U40" i="7" s="1"/>
  <c r="X40" i="7"/>
  <c r="W40" i="7"/>
  <c r="V40" i="7"/>
  <c r="T40" i="7"/>
  <c r="AI40" i="7" s="1"/>
  <c r="S40" i="7"/>
  <c r="O40" i="7"/>
  <c r="AO39" i="7"/>
  <c r="AN39" i="7"/>
  <c r="AM39" i="7"/>
  <c r="AJ39" i="7"/>
  <c r="AL39" i="7" s="1"/>
  <c r="X39" i="7"/>
  <c r="W39" i="7"/>
  <c r="V39" i="7"/>
  <c r="T39" i="7"/>
  <c r="S39" i="7"/>
  <c r="O39" i="7"/>
  <c r="AO38" i="7"/>
  <c r="AN38" i="7"/>
  <c r="AM38" i="7"/>
  <c r="AJ38" i="7"/>
  <c r="AL38" i="7" s="1"/>
  <c r="X38" i="7"/>
  <c r="W38" i="7"/>
  <c r="V38" i="7"/>
  <c r="AB38" i="7" s="1"/>
  <c r="T38" i="7"/>
  <c r="S38" i="7"/>
  <c r="O38" i="7"/>
  <c r="AO37" i="7"/>
  <c r="AN37" i="7"/>
  <c r="AM37" i="7"/>
  <c r="AJ37" i="7"/>
  <c r="AL37" i="7" s="1"/>
  <c r="X37" i="7"/>
  <c r="W37" i="7"/>
  <c r="V37" i="7"/>
  <c r="T37" i="7"/>
  <c r="AD37" i="7" s="1"/>
  <c r="S37" i="7"/>
  <c r="O37" i="7"/>
  <c r="AO36" i="7"/>
  <c r="AN36" i="7"/>
  <c r="AM36" i="7"/>
  <c r="AJ36" i="7"/>
  <c r="AL36" i="7" s="1"/>
  <c r="X36" i="7"/>
  <c r="W36" i="7"/>
  <c r="V36" i="7"/>
  <c r="AI36" i="7" s="1"/>
  <c r="T36" i="7"/>
  <c r="AD36" i="7" s="1"/>
  <c r="S36" i="7"/>
  <c r="O36" i="7"/>
  <c r="AO35" i="7"/>
  <c r="AN35" i="7"/>
  <c r="AM35" i="7"/>
  <c r="AJ35" i="7"/>
  <c r="AL35" i="7" s="1"/>
  <c r="X35" i="7"/>
  <c r="W35" i="7"/>
  <c r="V35" i="7"/>
  <c r="T35" i="7"/>
  <c r="S35" i="7"/>
  <c r="O35" i="7"/>
  <c r="AO34" i="7"/>
  <c r="AN34" i="7"/>
  <c r="AM34" i="7"/>
  <c r="AJ34" i="7"/>
  <c r="AL34" i="7" s="1"/>
  <c r="AF34" i="7"/>
  <c r="X34" i="7"/>
  <c r="W34" i="7"/>
  <c r="V34" i="7"/>
  <c r="U34" i="7"/>
  <c r="T34" i="7"/>
  <c r="S34" i="7"/>
  <c r="O34" i="7"/>
  <c r="AO33" i="7"/>
  <c r="AN33" i="7"/>
  <c r="AM33" i="7"/>
  <c r="AJ33" i="7"/>
  <c r="AL33" i="7" s="1"/>
  <c r="AF33" i="7"/>
  <c r="X33" i="7"/>
  <c r="W33" i="7"/>
  <c r="V33" i="7"/>
  <c r="AE33" i="7" s="1"/>
  <c r="T33" i="7"/>
  <c r="AB33" i="7" s="1"/>
  <c r="S33" i="7"/>
  <c r="O33" i="7"/>
  <c r="AO32" i="7"/>
  <c r="AN32" i="7"/>
  <c r="AM32" i="7"/>
  <c r="U32" i="7" s="1"/>
  <c r="AJ32" i="7"/>
  <c r="AL32" i="7" s="1"/>
  <c r="X32" i="7"/>
  <c r="W32" i="7"/>
  <c r="V32" i="7"/>
  <c r="T32" i="7"/>
  <c r="S32" i="7"/>
  <c r="O32" i="7"/>
  <c r="AO31" i="7"/>
  <c r="AN31" i="7"/>
  <c r="AM31" i="7"/>
  <c r="AJ31" i="7"/>
  <c r="AL31" i="7" s="1"/>
  <c r="AB31" i="7"/>
  <c r="X31" i="7"/>
  <c r="W31" i="7"/>
  <c r="V31" i="7"/>
  <c r="AF31" i="7" s="1"/>
  <c r="U31" i="7"/>
  <c r="T31" i="7"/>
  <c r="S31" i="7"/>
  <c r="O31" i="7"/>
  <c r="AO30" i="7"/>
  <c r="AN30" i="7"/>
  <c r="AM30" i="7"/>
  <c r="AJ30" i="7"/>
  <c r="AL30" i="7" s="1"/>
  <c r="AE30" i="7"/>
  <c r="X30" i="7"/>
  <c r="W30" i="7"/>
  <c r="V30" i="7"/>
  <c r="U30" i="7"/>
  <c r="T30" i="7"/>
  <c r="S30" i="7"/>
  <c r="O30" i="7"/>
  <c r="AO29" i="7"/>
  <c r="AN29" i="7"/>
  <c r="AM29" i="7"/>
  <c r="AJ29" i="7"/>
  <c r="AL29" i="7" s="1"/>
  <c r="X29" i="7"/>
  <c r="W29" i="7"/>
  <c r="V29" i="7"/>
  <c r="AB29" i="7" s="1"/>
  <c r="T29" i="7"/>
  <c r="S29" i="7"/>
  <c r="O29" i="7"/>
  <c r="AO28" i="7"/>
  <c r="AN28" i="7"/>
  <c r="AM28" i="7"/>
  <c r="U28" i="7" s="1"/>
  <c r="AJ28" i="7"/>
  <c r="AL28" i="7" s="1"/>
  <c r="X28" i="7"/>
  <c r="W28" i="7"/>
  <c r="V28" i="7"/>
  <c r="T28" i="7"/>
  <c r="S28" i="7"/>
  <c r="O28" i="7"/>
  <c r="AO27" i="7"/>
  <c r="AN27" i="7"/>
  <c r="AM27" i="7"/>
  <c r="AJ27" i="7"/>
  <c r="AL27" i="7" s="1"/>
  <c r="U27" i="7" s="1"/>
  <c r="X27" i="7"/>
  <c r="W27" i="7"/>
  <c r="V27" i="7"/>
  <c r="T27" i="7"/>
  <c r="AB27" i="7" s="1"/>
  <c r="S27" i="7"/>
  <c r="O27" i="7"/>
  <c r="AO26" i="7"/>
  <c r="AN26" i="7"/>
  <c r="AM26" i="7"/>
  <c r="AJ26" i="7"/>
  <c r="AL26" i="7" s="1"/>
  <c r="U26" i="7" s="1"/>
  <c r="X26" i="7"/>
  <c r="W26" i="7"/>
  <c r="V26" i="7"/>
  <c r="T26" i="7"/>
  <c r="S26" i="7"/>
  <c r="O26" i="7"/>
  <c r="AO25" i="7"/>
  <c r="AN25" i="7"/>
  <c r="AM25" i="7"/>
  <c r="AJ25" i="7"/>
  <c r="AL25" i="7" s="1"/>
  <c r="U25" i="7" s="1"/>
  <c r="X25" i="7"/>
  <c r="W25" i="7"/>
  <c r="V25" i="7"/>
  <c r="T25" i="7"/>
  <c r="S25" i="7"/>
  <c r="O25" i="7"/>
  <c r="AO24" i="7"/>
  <c r="AN24" i="7"/>
  <c r="AM24" i="7"/>
  <c r="AJ24" i="7"/>
  <c r="AL24" i="7" s="1"/>
  <c r="U24" i="7" s="1"/>
  <c r="X24" i="7"/>
  <c r="W24" i="7"/>
  <c r="V24" i="7"/>
  <c r="T24" i="7"/>
  <c r="S24" i="7"/>
  <c r="O24" i="7"/>
  <c r="AO23" i="7"/>
  <c r="AN23" i="7"/>
  <c r="AM23" i="7"/>
  <c r="AJ23" i="7"/>
  <c r="AL23" i="7" s="1"/>
  <c r="X23" i="7"/>
  <c r="W23" i="7"/>
  <c r="V23" i="7"/>
  <c r="AF23" i="7" s="1"/>
  <c r="T23" i="7"/>
  <c r="AB23" i="7" s="1"/>
  <c r="S23" i="7"/>
  <c r="O23" i="7"/>
  <c r="AO22" i="7"/>
  <c r="AN22" i="7"/>
  <c r="AM22" i="7"/>
  <c r="U22" i="7" s="1"/>
  <c r="AJ22" i="7"/>
  <c r="AL22" i="7" s="1"/>
  <c r="X22" i="7"/>
  <c r="W22" i="7"/>
  <c r="V22" i="7"/>
  <c r="T22" i="7"/>
  <c r="AF22" i="7" s="1"/>
  <c r="S22" i="7"/>
  <c r="O22" i="7"/>
  <c r="AO21" i="7"/>
  <c r="AN21" i="7"/>
  <c r="AM21" i="7"/>
  <c r="AJ21" i="7"/>
  <c r="AL21" i="7" s="1"/>
  <c r="X21" i="7"/>
  <c r="W21" i="7"/>
  <c r="V21" i="7"/>
  <c r="AF21" i="7" s="1"/>
  <c r="T21" i="7"/>
  <c r="AB21" i="7" s="1"/>
  <c r="S21" i="7"/>
  <c r="O21" i="7"/>
  <c r="AO20" i="7"/>
  <c r="AN20" i="7"/>
  <c r="AM20" i="7"/>
  <c r="U20" i="7" s="1"/>
  <c r="AJ20" i="7"/>
  <c r="AL20" i="7" s="1"/>
  <c r="X20" i="7"/>
  <c r="W20" i="7"/>
  <c r="V20" i="7"/>
  <c r="T20" i="7"/>
  <c r="S20" i="7"/>
  <c r="O20" i="7"/>
  <c r="AO19" i="7"/>
  <c r="AN19" i="7"/>
  <c r="AM19" i="7"/>
  <c r="AJ19" i="7"/>
  <c r="AL19" i="7" s="1"/>
  <c r="X19" i="7"/>
  <c r="W19" i="7"/>
  <c r="V19" i="7"/>
  <c r="AF19" i="7" s="1"/>
  <c r="T19" i="7"/>
  <c r="AB19" i="7" s="1"/>
  <c r="S19" i="7"/>
  <c r="O19" i="7"/>
  <c r="AO18" i="7"/>
  <c r="AN18" i="7"/>
  <c r="AM18" i="7"/>
  <c r="AJ18" i="7"/>
  <c r="AL18" i="7" s="1"/>
  <c r="AE18" i="7"/>
  <c r="X18" i="7"/>
  <c r="W18" i="7"/>
  <c r="V18" i="7"/>
  <c r="U18" i="7"/>
  <c r="T18" i="7"/>
  <c r="S18" i="7"/>
  <c r="O18" i="7"/>
  <c r="AO17" i="7"/>
  <c r="AN17" i="7"/>
  <c r="AM17" i="7"/>
  <c r="AJ17" i="7"/>
  <c r="AL17" i="7" s="1"/>
  <c r="AE17" i="7"/>
  <c r="X17" i="7"/>
  <c r="W17" i="7"/>
  <c r="V17" i="7"/>
  <c r="AB17" i="7" s="1"/>
  <c r="U17" i="7"/>
  <c r="T17" i="7"/>
  <c r="S17" i="7"/>
  <c r="O17" i="7"/>
  <c r="AO16" i="7"/>
  <c r="AN16" i="7"/>
  <c r="AM16" i="7"/>
  <c r="AJ16" i="7"/>
  <c r="AL16" i="7" s="1"/>
  <c r="AI16" i="7"/>
  <c r="X16" i="7"/>
  <c r="W16" i="7"/>
  <c r="V16" i="7"/>
  <c r="U16" i="7"/>
  <c r="T16" i="7"/>
  <c r="S16" i="7"/>
  <c r="O16" i="7"/>
  <c r="AO15" i="7"/>
  <c r="AN15" i="7"/>
  <c r="AM15" i="7"/>
  <c r="AJ15" i="7"/>
  <c r="AL15" i="7" s="1"/>
  <c r="X15" i="7"/>
  <c r="W15" i="7"/>
  <c r="V15" i="7"/>
  <c r="AB15" i="7" s="1"/>
  <c r="T15" i="7"/>
  <c r="S15" i="7"/>
  <c r="O15" i="7"/>
  <c r="AO14" i="7"/>
  <c r="AN14" i="7"/>
  <c r="AM14" i="7"/>
  <c r="AJ14" i="7"/>
  <c r="AL14" i="7" s="1"/>
  <c r="X14" i="7"/>
  <c r="W14" i="7"/>
  <c r="V14" i="7"/>
  <c r="AE14" i="7" s="1"/>
  <c r="T14" i="7"/>
  <c r="S14" i="7"/>
  <c r="O14" i="7"/>
  <c r="AO13" i="7"/>
  <c r="AN13" i="7"/>
  <c r="AM13" i="7"/>
  <c r="AJ13" i="7"/>
  <c r="AL13" i="7" s="1"/>
  <c r="X13" i="7"/>
  <c r="W13" i="7"/>
  <c r="V13" i="7"/>
  <c r="T13" i="7"/>
  <c r="AB13" i="7" s="1"/>
  <c r="S13" i="7"/>
  <c r="O13" i="7"/>
  <c r="AO12" i="7"/>
  <c r="AN12" i="7"/>
  <c r="AM12" i="7"/>
  <c r="AJ12" i="7"/>
  <c r="AL12" i="7" s="1"/>
  <c r="X12" i="7"/>
  <c r="W12" i="7"/>
  <c r="V12" i="7"/>
  <c r="T12" i="7"/>
  <c r="S12" i="7"/>
  <c r="O12" i="7"/>
  <c r="AO11" i="7"/>
  <c r="AN11" i="7"/>
  <c r="AM11" i="7"/>
  <c r="AJ11" i="7"/>
  <c r="AL11" i="7" s="1"/>
  <c r="U11" i="7" s="1"/>
  <c r="X11" i="7"/>
  <c r="W11" i="7"/>
  <c r="V11" i="7"/>
  <c r="AF11" i="7" s="1"/>
  <c r="T11" i="7"/>
  <c r="AB11" i="7" s="1"/>
  <c r="S11" i="7"/>
  <c r="O11" i="7"/>
  <c r="AO10" i="7"/>
  <c r="AN10" i="7"/>
  <c r="AM10" i="7"/>
  <c r="U10" i="7" s="1"/>
  <c r="AJ10" i="7"/>
  <c r="AL10" i="7" s="1"/>
  <c r="X10" i="7"/>
  <c r="W10" i="7"/>
  <c r="V10" i="7"/>
  <c r="T10" i="7"/>
  <c r="AF10" i="7" s="1"/>
  <c r="S10" i="7"/>
  <c r="O10" i="7"/>
  <c r="AO9" i="7"/>
  <c r="AN9" i="7"/>
  <c r="AM9" i="7"/>
  <c r="AJ9" i="7"/>
  <c r="AL9" i="7" s="1"/>
  <c r="U9" i="7" s="1"/>
  <c r="X9" i="7"/>
  <c r="W9" i="7"/>
  <c r="V9" i="7"/>
  <c r="T9" i="7"/>
  <c r="AB9" i="7" s="1"/>
  <c r="S9" i="7"/>
  <c r="O9" i="7"/>
  <c r="AO188" i="7"/>
  <c r="AN188" i="7"/>
  <c r="AM188" i="7"/>
  <c r="AJ188" i="7"/>
  <c r="AL188" i="7" s="1"/>
  <c r="U188" i="7" s="1"/>
  <c r="X188" i="7"/>
  <c r="W188" i="7"/>
  <c r="V188" i="7"/>
  <c r="T188" i="7"/>
  <c r="AD188" i="7" s="1"/>
  <c r="S188" i="7"/>
  <c r="O188" i="7"/>
  <c r="AO187" i="7"/>
  <c r="AN187" i="7"/>
  <c r="AM187" i="7"/>
  <c r="AJ187" i="7"/>
  <c r="AL187" i="7" s="1"/>
  <c r="X187" i="7"/>
  <c r="W187" i="7"/>
  <c r="V187" i="7"/>
  <c r="AC187" i="7" s="1"/>
  <c r="T187" i="7"/>
  <c r="S187" i="7"/>
  <c r="O187" i="7"/>
  <c r="AO186" i="7"/>
  <c r="AN186" i="7"/>
  <c r="AM186" i="7"/>
  <c r="AJ186" i="7"/>
  <c r="AL186" i="7" s="1"/>
  <c r="X186" i="7"/>
  <c r="W186" i="7"/>
  <c r="V186" i="7"/>
  <c r="AH186" i="7" s="1"/>
  <c r="T186" i="7"/>
  <c r="S186" i="7"/>
  <c r="O186" i="7"/>
  <c r="AO185" i="7"/>
  <c r="AN185" i="7"/>
  <c r="AM185" i="7"/>
  <c r="AJ185" i="7"/>
  <c r="AL185" i="7" s="1"/>
  <c r="X185" i="7"/>
  <c r="W185" i="7"/>
  <c r="V185" i="7"/>
  <c r="AD185" i="7" s="1"/>
  <c r="T185" i="7"/>
  <c r="S185" i="7"/>
  <c r="O185" i="7"/>
  <c r="AO184" i="7"/>
  <c r="AN184" i="7"/>
  <c r="AM184" i="7"/>
  <c r="AJ184" i="7"/>
  <c r="AL184" i="7" s="1"/>
  <c r="X184" i="7"/>
  <c r="W184" i="7"/>
  <c r="V184" i="7"/>
  <c r="T184" i="7"/>
  <c r="AD184" i="7" s="1"/>
  <c r="S184" i="7"/>
  <c r="O184" i="7"/>
  <c r="AO183" i="7"/>
  <c r="AN183" i="7"/>
  <c r="AM183" i="7"/>
  <c r="AJ183" i="7"/>
  <c r="AL183" i="7" s="1"/>
  <c r="X183" i="7"/>
  <c r="W183" i="7"/>
  <c r="V183" i="7"/>
  <c r="T183" i="7"/>
  <c r="S183" i="7"/>
  <c r="O183" i="7"/>
  <c r="AO182" i="7"/>
  <c r="AN182" i="7"/>
  <c r="AM182" i="7"/>
  <c r="AL182" i="7"/>
  <c r="AJ182" i="7"/>
  <c r="X182" i="7"/>
  <c r="W182" i="7"/>
  <c r="V182" i="7"/>
  <c r="AD182" i="7" s="1"/>
  <c r="T182" i="7"/>
  <c r="S182" i="7"/>
  <c r="O182" i="7"/>
  <c r="AO181" i="7"/>
  <c r="AN181" i="7"/>
  <c r="AM181" i="7"/>
  <c r="AJ181" i="7"/>
  <c r="AL181" i="7" s="1"/>
  <c r="X181" i="7"/>
  <c r="W181" i="7"/>
  <c r="V181" i="7"/>
  <c r="AG181" i="7" s="1"/>
  <c r="T181" i="7"/>
  <c r="S181" i="7"/>
  <c r="O181" i="7"/>
  <c r="AO180" i="7"/>
  <c r="AN180" i="7"/>
  <c r="AM180" i="7"/>
  <c r="AJ180" i="7"/>
  <c r="AL180" i="7" s="1"/>
  <c r="X180" i="7"/>
  <c r="W180" i="7"/>
  <c r="V180" i="7"/>
  <c r="AG180" i="7" s="1"/>
  <c r="T180" i="7"/>
  <c r="S180" i="7"/>
  <c r="O180" i="7"/>
  <c r="AO179" i="7"/>
  <c r="AN179" i="7"/>
  <c r="AM179" i="7"/>
  <c r="AJ179" i="7"/>
  <c r="AL179" i="7" s="1"/>
  <c r="X179" i="7"/>
  <c r="W179" i="7"/>
  <c r="V179" i="7"/>
  <c r="AH179" i="7" s="1"/>
  <c r="T179" i="7"/>
  <c r="S179" i="7"/>
  <c r="O179" i="7"/>
  <c r="AO178" i="7"/>
  <c r="AN178" i="7"/>
  <c r="AM178" i="7"/>
  <c r="AJ178" i="7"/>
  <c r="AL178" i="7" s="1"/>
  <c r="X178" i="7"/>
  <c r="W178" i="7"/>
  <c r="V178" i="7"/>
  <c r="T178" i="7"/>
  <c r="AI178" i="7" s="1"/>
  <c r="S178" i="7"/>
  <c r="O178" i="7"/>
  <c r="AO177" i="7"/>
  <c r="AN177" i="7"/>
  <c r="AM177" i="7"/>
  <c r="AJ177" i="7"/>
  <c r="AL177" i="7" s="1"/>
  <c r="U177" i="7" s="1"/>
  <c r="X177" i="7"/>
  <c r="W177" i="7"/>
  <c r="V177" i="7"/>
  <c r="AG177" i="7" s="1"/>
  <c r="T177" i="7"/>
  <c r="AE177" i="7" s="1"/>
  <c r="S177" i="7"/>
  <c r="O177" i="7"/>
  <c r="AO176" i="7"/>
  <c r="AN176" i="7"/>
  <c r="AM176" i="7"/>
  <c r="AJ176" i="7"/>
  <c r="AL176" i="7" s="1"/>
  <c r="X176" i="7"/>
  <c r="W176" i="7"/>
  <c r="V176" i="7"/>
  <c r="AH176" i="7" s="1"/>
  <c r="T176" i="7"/>
  <c r="S176" i="7"/>
  <c r="O176" i="7"/>
  <c r="AO175" i="7"/>
  <c r="AN175" i="7"/>
  <c r="AM175" i="7"/>
  <c r="AJ175" i="7"/>
  <c r="AL175" i="7" s="1"/>
  <c r="X175" i="7"/>
  <c r="W175" i="7"/>
  <c r="V175" i="7"/>
  <c r="AD175" i="7" s="1"/>
  <c r="T175" i="7"/>
  <c r="S175" i="7"/>
  <c r="O175" i="7"/>
  <c r="AO174" i="7"/>
  <c r="AN174" i="7"/>
  <c r="AM174" i="7"/>
  <c r="AJ174" i="7"/>
  <c r="AL174" i="7" s="1"/>
  <c r="X174" i="7"/>
  <c r="W174" i="7"/>
  <c r="V174" i="7"/>
  <c r="T174" i="7"/>
  <c r="AD174" i="7" s="1"/>
  <c r="S174" i="7"/>
  <c r="O174" i="7"/>
  <c r="AO173" i="7"/>
  <c r="AN173" i="7"/>
  <c r="AM173" i="7"/>
  <c r="AJ173" i="7"/>
  <c r="AL173" i="7" s="1"/>
  <c r="U173" i="7" s="1"/>
  <c r="X173" i="7"/>
  <c r="W173" i="7"/>
  <c r="V173" i="7"/>
  <c r="AG173" i="7" s="1"/>
  <c r="T173" i="7"/>
  <c r="AE173" i="7" s="1"/>
  <c r="S173" i="7"/>
  <c r="O173" i="7"/>
  <c r="AO172" i="7"/>
  <c r="AN172" i="7"/>
  <c r="AM172" i="7"/>
  <c r="AJ172" i="7"/>
  <c r="AL172" i="7" s="1"/>
  <c r="X172" i="7"/>
  <c r="W172" i="7"/>
  <c r="V172" i="7"/>
  <c r="T172" i="7"/>
  <c r="AH172" i="7" s="1"/>
  <c r="S172" i="7"/>
  <c r="O172" i="7"/>
  <c r="AO171" i="7"/>
  <c r="AN171" i="7"/>
  <c r="AM171" i="7"/>
  <c r="AJ171" i="7"/>
  <c r="AL171" i="7" s="1"/>
  <c r="X171" i="7"/>
  <c r="W171" i="7"/>
  <c r="V171" i="7"/>
  <c r="T171" i="7"/>
  <c r="S171" i="7"/>
  <c r="O171" i="7"/>
  <c r="AO170" i="7"/>
  <c r="AN170" i="7"/>
  <c r="AM170" i="7"/>
  <c r="AJ170" i="7"/>
  <c r="AL170" i="7" s="1"/>
  <c r="U170" i="7" s="1"/>
  <c r="X170" i="7"/>
  <c r="W170" i="7"/>
  <c r="V170" i="7"/>
  <c r="T170" i="7"/>
  <c r="S170" i="7"/>
  <c r="O170" i="7"/>
  <c r="AO169" i="7"/>
  <c r="AN169" i="7"/>
  <c r="AM169" i="7"/>
  <c r="AJ169" i="7"/>
  <c r="AL169" i="7" s="1"/>
  <c r="U169" i="7" s="1"/>
  <c r="X169" i="7"/>
  <c r="W169" i="7"/>
  <c r="V169" i="7"/>
  <c r="AG169" i="7" s="1"/>
  <c r="T169" i="7"/>
  <c r="S169" i="7"/>
  <c r="O169" i="7"/>
  <c r="AO168" i="7"/>
  <c r="AN168" i="7"/>
  <c r="AM168" i="7"/>
  <c r="AJ168" i="7"/>
  <c r="AL168" i="7" s="1"/>
  <c r="X168" i="7"/>
  <c r="W168" i="7"/>
  <c r="V168" i="7"/>
  <c r="T168" i="7"/>
  <c r="AG168" i="7" s="1"/>
  <c r="S168" i="7"/>
  <c r="O168" i="7"/>
  <c r="AO167" i="7"/>
  <c r="AN167" i="7"/>
  <c r="AM167" i="7"/>
  <c r="AJ167" i="7"/>
  <c r="AL167" i="7" s="1"/>
  <c r="X167" i="7"/>
  <c r="W167" i="7"/>
  <c r="V167" i="7"/>
  <c r="T167" i="7"/>
  <c r="S167" i="7"/>
  <c r="O167" i="7"/>
  <c r="AO166" i="7"/>
  <c r="AN166" i="7"/>
  <c r="AM166" i="7"/>
  <c r="AJ166" i="7"/>
  <c r="AL166" i="7" s="1"/>
  <c r="U166" i="7" s="1"/>
  <c r="X166" i="7"/>
  <c r="W166" i="7"/>
  <c r="V166" i="7"/>
  <c r="T166" i="7"/>
  <c r="S166" i="7"/>
  <c r="O166" i="7"/>
  <c r="AO165" i="7"/>
  <c r="AN165" i="7"/>
  <c r="AM165" i="7"/>
  <c r="AJ165" i="7"/>
  <c r="AL165" i="7" s="1"/>
  <c r="X165" i="7"/>
  <c r="W165" i="7"/>
  <c r="V165" i="7"/>
  <c r="T165" i="7"/>
  <c r="AG165" i="7" s="1"/>
  <c r="S165" i="7"/>
  <c r="O165" i="7"/>
  <c r="AO164" i="7"/>
  <c r="AN164" i="7"/>
  <c r="AM164" i="7"/>
  <c r="AJ164" i="7"/>
  <c r="AL164" i="7" s="1"/>
  <c r="X164" i="7"/>
  <c r="W164" i="7"/>
  <c r="V164" i="7"/>
  <c r="T164" i="7"/>
  <c r="S164" i="7"/>
  <c r="O164" i="7"/>
  <c r="AO163" i="7"/>
  <c r="AN163" i="7"/>
  <c r="AM163" i="7"/>
  <c r="AJ163" i="7"/>
  <c r="AL163" i="7" s="1"/>
  <c r="X163" i="7"/>
  <c r="W163" i="7"/>
  <c r="V163" i="7"/>
  <c r="T163" i="7"/>
  <c r="AI163" i="7" s="1"/>
  <c r="S163" i="7"/>
  <c r="O163" i="7"/>
  <c r="AO162" i="7"/>
  <c r="AN162" i="7"/>
  <c r="AM162" i="7"/>
  <c r="AJ162" i="7"/>
  <c r="AL162" i="7" s="1"/>
  <c r="X162" i="7"/>
  <c r="W162" i="7"/>
  <c r="V162" i="7"/>
  <c r="T162" i="7"/>
  <c r="AI162" i="7" s="1"/>
  <c r="S162" i="7"/>
  <c r="O162" i="7"/>
  <c r="AO161" i="7"/>
  <c r="AN161" i="7"/>
  <c r="AM161" i="7"/>
  <c r="AJ161" i="7"/>
  <c r="AL161" i="7" s="1"/>
  <c r="U161" i="7" s="1"/>
  <c r="X161" i="7"/>
  <c r="W161" i="7"/>
  <c r="V161" i="7"/>
  <c r="AG161" i="7" s="1"/>
  <c r="T161" i="7"/>
  <c r="AE161" i="7" s="1"/>
  <c r="S161" i="7"/>
  <c r="O161" i="7"/>
  <c r="AO160" i="7"/>
  <c r="AN160" i="7"/>
  <c r="AM160" i="7"/>
  <c r="AJ160" i="7"/>
  <c r="AL160" i="7" s="1"/>
  <c r="U160" i="7" s="1"/>
  <c r="X160" i="7"/>
  <c r="W160" i="7"/>
  <c r="V160" i="7"/>
  <c r="T160" i="7"/>
  <c r="AB160" i="7" s="1"/>
  <c r="S160" i="7"/>
  <c r="O160" i="7"/>
  <c r="AO159" i="7"/>
  <c r="AN159" i="7"/>
  <c r="AM159" i="7"/>
  <c r="AJ159" i="7"/>
  <c r="AL159" i="7" s="1"/>
  <c r="X159" i="7"/>
  <c r="W159" i="7"/>
  <c r="V159" i="7"/>
  <c r="T159" i="7"/>
  <c r="S159" i="7"/>
  <c r="O159" i="7"/>
  <c r="AO158" i="7"/>
  <c r="AN158" i="7"/>
  <c r="AM158" i="7"/>
  <c r="AJ158" i="7"/>
  <c r="AL158" i="7" s="1"/>
  <c r="X158" i="7"/>
  <c r="W158" i="7"/>
  <c r="V158" i="7"/>
  <c r="T158" i="7"/>
  <c r="S158" i="7"/>
  <c r="O158" i="7"/>
  <c r="AO157" i="7"/>
  <c r="AN157" i="7"/>
  <c r="AM157" i="7"/>
  <c r="AJ157" i="7"/>
  <c r="AL157" i="7" s="1"/>
  <c r="X157" i="7"/>
  <c r="W157" i="7"/>
  <c r="V157" i="7"/>
  <c r="T157" i="7"/>
  <c r="AI157" i="7" s="1"/>
  <c r="S157" i="7"/>
  <c r="O157" i="7"/>
  <c r="AO156" i="7"/>
  <c r="AN156" i="7"/>
  <c r="AM156" i="7"/>
  <c r="AJ156" i="7"/>
  <c r="AL156" i="7" s="1"/>
  <c r="X156" i="7"/>
  <c r="W156" i="7"/>
  <c r="V156" i="7"/>
  <c r="AB156" i="7" s="1"/>
  <c r="T156" i="7"/>
  <c r="AF156" i="7" s="1"/>
  <c r="S156" i="7"/>
  <c r="O156" i="7"/>
  <c r="AO155" i="7"/>
  <c r="AN155" i="7"/>
  <c r="AM155" i="7"/>
  <c r="AJ155" i="7"/>
  <c r="AL155" i="7" s="1"/>
  <c r="U155" i="7" s="1"/>
  <c r="X155" i="7"/>
  <c r="W155" i="7"/>
  <c r="V155" i="7"/>
  <c r="T155" i="7"/>
  <c r="AI155" i="7" s="1"/>
  <c r="S155" i="7"/>
  <c r="O155" i="7"/>
  <c r="AO154" i="7"/>
  <c r="AN154" i="7"/>
  <c r="AM154" i="7"/>
  <c r="AJ154" i="7"/>
  <c r="AL154" i="7" s="1"/>
  <c r="U154" i="7" s="1"/>
  <c r="X154" i="7"/>
  <c r="W154" i="7"/>
  <c r="V154" i="7"/>
  <c r="T154" i="7"/>
  <c r="S154" i="7"/>
  <c r="O154" i="7"/>
  <c r="AO153" i="7"/>
  <c r="AN153" i="7"/>
  <c r="AM153" i="7"/>
  <c r="AJ153" i="7"/>
  <c r="AL153" i="7" s="1"/>
  <c r="X153" i="7"/>
  <c r="W153" i="7"/>
  <c r="V153" i="7"/>
  <c r="T153" i="7"/>
  <c r="S153" i="7"/>
  <c r="O153" i="7"/>
  <c r="AO152" i="7"/>
  <c r="AN152" i="7"/>
  <c r="AM152" i="7"/>
  <c r="AJ152" i="7"/>
  <c r="AL152" i="7" s="1"/>
  <c r="X152" i="7"/>
  <c r="W152" i="7"/>
  <c r="V152" i="7"/>
  <c r="T152" i="7"/>
  <c r="AG152" i="7" s="1"/>
  <c r="S152" i="7"/>
  <c r="O152" i="7"/>
  <c r="AO151" i="7"/>
  <c r="AN151" i="7"/>
  <c r="AM151" i="7"/>
  <c r="AJ151" i="7"/>
  <c r="AL151" i="7" s="1"/>
  <c r="X151" i="7"/>
  <c r="W151" i="7"/>
  <c r="V151" i="7"/>
  <c r="T151" i="7"/>
  <c r="AI151" i="7" s="1"/>
  <c r="S151" i="7"/>
  <c r="O151" i="7"/>
  <c r="AO150" i="7"/>
  <c r="AN150" i="7"/>
  <c r="AM150" i="7"/>
  <c r="AJ150" i="7"/>
  <c r="AL150" i="7" s="1"/>
  <c r="X150" i="7"/>
  <c r="W150" i="7"/>
  <c r="V150" i="7"/>
  <c r="T150" i="7"/>
  <c r="S150" i="7"/>
  <c r="O150" i="7"/>
  <c r="AO149" i="7"/>
  <c r="AN149" i="7"/>
  <c r="AM149" i="7"/>
  <c r="AJ149" i="7"/>
  <c r="AL149" i="7" s="1"/>
  <c r="X149" i="7"/>
  <c r="W149" i="7"/>
  <c r="V149" i="7"/>
  <c r="T149" i="7"/>
  <c r="AI149" i="7" s="1"/>
  <c r="S149" i="7"/>
  <c r="O149" i="7"/>
  <c r="AO148" i="7"/>
  <c r="AN148" i="7"/>
  <c r="AM148" i="7"/>
  <c r="AJ148" i="7"/>
  <c r="AL148" i="7" s="1"/>
  <c r="X148" i="7"/>
  <c r="W148" i="7"/>
  <c r="V148" i="7"/>
  <c r="T148" i="7"/>
  <c r="AF148" i="7" s="1"/>
  <c r="S148" i="7"/>
  <c r="O148" i="7"/>
  <c r="AO147" i="7"/>
  <c r="AN147" i="7"/>
  <c r="AM147" i="7"/>
  <c r="AJ147" i="7"/>
  <c r="AL147" i="7" s="1"/>
  <c r="X147" i="7"/>
  <c r="W147" i="7"/>
  <c r="V147" i="7"/>
  <c r="AF147" i="7" s="1"/>
  <c r="T147" i="7"/>
  <c r="S147" i="7"/>
  <c r="O147" i="7"/>
  <c r="AO146" i="7"/>
  <c r="AN146" i="7"/>
  <c r="AM146" i="7"/>
  <c r="AJ146" i="7"/>
  <c r="AL146" i="7" s="1"/>
  <c r="X146" i="7"/>
  <c r="W146" i="7"/>
  <c r="V146" i="7"/>
  <c r="T146" i="7"/>
  <c r="AI146" i="7" s="1"/>
  <c r="S146" i="7"/>
  <c r="O146" i="7"/>
  <c r="AO145" i="7"/>
  <c r="AN145" i="7"/>
  <c r="AM145" i="7"/>
  <c r="AJ145" i="7"/>
  <c r="AL145" i="7" s="1"/>
  <c r="X145" i="7"/>
  <c r="W145" i="7"/>
  <c r="V145" i="7"/>
  <c r="T145" i="7"/>
  <c r="S145" i="7"/>
  <c r="O145" i="7"/>
  <c r="AO144" i="7"/>
  <c r="AN144" i="7"/>
  <c r="AM144" i="7"/>
  <c r="AJ144" i="7"/>
  <c r="AL144" i="7" s="1"/>
  <c r="U144" i="7" s="1"/>
  <c r="X144" i="7"/>
  <c r="W144" i="7"/>
  <c r="V144" i="7"/>
  <c r="T144" i="7"/>
  <c r="S144" i="7"/>
  <c r="O144" i="7"/>
  <c r="AO143" i="7"/>
  <c r="AN143" i="7"/>
  <c r="AM143" i="7"/>
  <c r="AJ143" i="7"/>
  <c r="AL143" i="7" s="1"/>
  <c r="X143" i="7"/>
  <c r="W143" i="7"/>
  <c r="V143" i="7"/>
  <c r="T143" i="7"/>
  <c r="AI143" i="7" s="1"/>
  <c r="S143" i="7"/>
  <c r="O143" i="7"/>
  <c r="AO142" i="7"/>
  <c r="AN142" i="7"/>
  <c r="AM142" i="7"/>
  <c r="AJ142" i="7"/>
  <c r="AL142" i="7" s="1"/>
  <c r="X142" i="7"/>
  <c r="W142" i="7"/>
  <c r="V142" i="7"/>
  <c r="AG142" i="7" s="1"/>
  <c r="T142" i="7"/>
  <c r="S142" i="7"/>
  <c r="O142" i="7"/>
  <c r="AO141" i="7"/>
  <c r="AN141" i="7"/>
  <c r="AM141" i="7"/>
  <c r="AJ141" i="7"/>
  <c r="AL141" i="7" s="1"/>
  <c r="X141" i="7"/>
  <c r="W141" i="7"/>
  <c r="V141" i="7"/>
  <c r="T141" i="7"/>
  <c r="AI141" i="7" s="1"/>
  <c r="S141" i="7"/>
  <c r="O141" i="7"/>
  <c r="AO140" i="7"/>
  <c r="AN140" i="7"/>
  <c r="AM140" i="7"/>
  <c r="AJ140" i="7"/>
  <c r="AL140" i="7" s="1"/>
  <c r="U140" i="7" s="1"/>
  <c r="X140" i="7"/>
  <c r="W140" i="7"/>
  <c r="V140" i="7"/>
  <c r="T140" i="7"/>
  <c r="AF140" i="7" s="1"/>
  <c r="S140" i="7"/>
  <c r="O140" i="7"/>
  <c r="AO139" i="7"/>
  <c r="AN139" i="7"/>
  <c r="AM139" i="7"/>
  <c r="AJ139" i="7"/>
  <c r="AL139" i="7" s="1"/>
  <c r="X139" i="7"/>
  <c r="W139" i="7"/>
  <c r="V139" i="7"/>
  <c r="T139" i="7"/>
  <c r="AI139" i="7" s="1"/>
  <c r="S139" i="7"/>
  <c r="O139" i="7"/>
  <c r="AO138" i="7"/>
  <c r="AN138" i="7"/>
  <c r="AM138" i="7"/>
  <c r="AJ138" i="7"/>
  <c r="AL138" i="7" s="1"/>
  <c r="X138" i="7"/>
  <c r="W138" i="7"/>
  <c r="V138" i="7"/>
  <c r="AH138" i="7" s="1"/>
  <c r="T138" i="7"/>
  <c r="AB138" i="7" s="1"/>
  <c r="S138" i="7"/>
  <c r="O138" i="7"/>
  <c r="AO137" i="7"/>
  <c r="AN137" i="7"/>
  <c r="AM137" i="7"/>
  <c r="AJ137" i="7"/>
  <c r="AL137" i="7" s="1"/>
  <c r="X137" i="7"/>
  <c r="W137" i="7"/>
  <c r="V137" i="7"/>
  <c r="T137" i="7"/>
  <c r="S137" i="7"/>
  <c r="O137" i="7"/>
  <c r="AO136" i="7"/>
  <c r="AN136" i="7"/>
  <c r="AM136" i="7"/>
  <c r="AJ136" i="7"/>
  <c r="AL136" i="7" s="1"/>
  <c r="X136" i="7"/>
  <c r="W136" i="7"/>
  <c r="V136" i="7"/>
  <c r="AF136" i="7" s="1"/>
  <c r="T136" i="7"/>
  <c r="S136" i="7"/>
  <c r="O136" i="7"/>
  <c r="AO135" i="7"/>
  <c r="AN135" i="7"/>
  <c r="AM135" i="7"/>
  <c r="AJ135" i="7"/>
  <c r="AL135" i="7" s="1"/>
  <c r="U135" i="7" s="1"/>
  <c r="X135" i="7"/>
  <c r="W135" i="7"/>
  <c r="V135" i="7"/>
  <c r="T135" i="7"/>
  <c r="AI135" i="7" s="1"/>
  <c r="S135" i="7"/>
  <c r="O135" i="7"/>
  <c r="AO134" i="7"/>
  <c r="AN134" i="7"/>
  <c r="AM134" i="7"/>
  <c r="AJ134" i="7"/>
  <c r="AL134" i="7" s="1"/>
  <c r="U134" i="7" s="1"/>
  <c r="X134" i="7"/>
  <c r="W134" i="7"/>
  <c r="V134" i="7"/>
  <c r="T134" i="7"/>
  <c r="AG134" i="7" s="1"/>
  <c r="S134" i="7"/>
  <c r="O134" i="7"/>
  <c r="AO133" i="7"/>
  <c r="AN133" i="7"/>
  <c r="AM133" i="7"/>
  <c r="AJ133" i="7"/>
  <c r="AL133" i="7" s="1"/>
  <c r="X133" i="7"/>
  <c r="W133" i="7"/>
  <c r="V133" i="7"/>
  <c r="T133" i="7"/>
  <c r="AI133" i="7" s="1"/>
  <c r="S133" i="7"/>
  <c r="O133" i="7"/>
  <c r="AO132" i="7"/>
  <c r="AN132" i="7"/>
  <c r="AM132" i="7"/>
  <c r="AL132" i="7"/>
  <c r="AJ132" i="7"/>
  <c r="X132" i="7"/>
  <c r="W132" i="7"/>
  <c r="V132" i="7"/>
  <c r="T132" i="7"/>
  <c r="AB132" i="7" s="1"/>
  <c r="S132" i="7"/>
  <c r="O132" i="7"/>
  <c r="AO131" i="7"/>
  <c r="AN131" i="7"/>
  <c r="AM131" i="7"/>
  <c r="AJ131" i="7"/>
  <c r="AL131" i="7" s="1"/>
  <c r="U131" i="7" s="1"/>
  <c r="X131" i="7"/>
  <c r="W131" i="7"/>
  <c r="V131" i="7"/>
  <c r="T131" i="7"/>
  <c r="S131" i="7"/>
  <c r="O131" i="7"/>
  <c r="AO130" i="7"/>
  <c r="AN130" i="7"/>
  <c r="AM130" i="7"/>
  <c r="AJ130" i="7"/>
  <c r="AL130" i="7" s="1"/>
  <c r="U130" i="7" s="1"/>
  <c r="X130" i="7"/>
  <c r="W130" i="7"/>
  <c r="V130" i="7"/>
  <c r="T130" i="7"/>
  <c r="S130" i="7"/>
  <c r="O130" i="7"/>
  <c r="AO129" i="7"/>
  <c r="AN129" i="7"/>
  <c r="AM129" i="7"/>
  <c r="AJ129" i="7"/>
  <c r="AL129" i="7" s="1"/>
  <c r="X129" i="7"/>
  <c r="W129" i="7"/>
  <c r="V129" i="7"/>
  <c r="T129" i="7"/>
  <c r="S129" i="7"/>
  <c r="O129" i="7"/>
  <c r="AO218" i="7"/>
  <c r="AN218" i="7"/>
  <c r="AM218" i="7"/>
  <c r="AJ218" i="7"/>
  <c r="AL218" i="7" s="1"/>
  <c r="X218" i="7"/>
  <c r="W218" i="7"/>
  <c r="V218" i="7"/>
  <c r="T218" i="7"/>
  <c r="S218" i="7"/>
  <c r="O218" i="7"/>
  <c r="AO217" i="7"/>
  <c r="AN217" i="7"/>
  <c r="AM217" i="7"/>
  <c r="AJ217" i="7"/>
  <c r="AL217" i="7" s="1"/>
  <c r="X217" i="7"/>
  <c r="W217" i="7"/>
  <c r="V217" i="7"/>
  <c r="T217" i="7"/>
  <c r="S217" i="7"/>
  <c r="O217" i="7"/>
  <c r="AO216" i="7"/>
  <c r="AN216" i="7"/>
  <c r="AM216" i="7"/>
  <c r="AJ216" i="7"/>
  <c r="AL216" i="7" s="1"/>
  <c r="U216" i="7" s="1"/>
  <c r="X216" i="7"/>
  <c r="W216" i="7"/>
  <c r="V216" i="7"/>
  <c r="T216" i="7"/>
  <c r="S216" i="7"/>
  <c r="O216" i="7"/>
  <c r="AO215" i="7"/>
  <c r="AN215" i="7"/>
  <c r="AM215" i="7"/>
  <c r="AJ215" i="7"/>
  <c r="AL215" i="7" s="1"/>
  <c r="U215" i="7" s="1"/>
  <c r="X215" i="7"/>
  <c r="W215" i="7"/>
  <c r="V215" i="7"/>
  <c r="T215" i="7"/>
  <c r="S215" i="7"/>
  <c r="O215" i="7"/>
  <c r="AO214" i="7"/>
  <c r="AN214" i="7"/>
  <c r="AM214" i="7"/>
  <c r="AJ214" i="7"/>
  <c r="AL214" i="7" s="1"/>
  <c r="X214" i="7"/>
  <c r="W214" i="7"/>
  <c r="V214" i="7"/>
  <c r="T214" i="7"/>
  <c r="S214" i="7"/>
  <c r="O214" i="7"/>
  <c r="AO213" i="7"/>
  <c r="AN213" i="7"/>
  <c r="AM213" i="7"/>
  <c r="AJ213" i="7"/>
  <c r="AL213" i="7" s="1"/>
  <c r="U213" i="7" s="1"/>
  <c r="X213" i="7"/>
  <c r="W213" i="7"/>
  <c r="V213" i="7"/>
  <c r="T213" i="7"/>
  <c r="S213" i="7"/>
  <c r="O213" i="7"/>
  <c r="AO212" i="7"/>
  <c r="AN212" i="7"/>
  <c r="AM212" i="7"/>
  <c r="AJ212" i="7"/>
  <c r="AL212" i="7" s="1"/>
  <c r="X212" i="7"/>
  <c r="W212" i="7"/>
  <c r="V212" i="7"/>
  <c r="T212" i="7"/>
  <c r="S212" i="7"/>
  <c r="O212" i="7"/>
  <c r="AO211" i="7"/>
  <c r="AN211" i="7"/>
  <c r="AM211" i="7"/>
  <c r="AJ211" i="7"/>
  <c r="AL211" i="7" s="1"/>
  <c r="X211" i="7"/>
  <c r="W211" i="7"/>
  <c r="V211" i="7"/>
  <c r="T211" i="7"/>
  <c r="S211" i="7"/>
  <c r="O211" i="7"/>
  <c r="AO210" i="7"/>
  <c r="AN210" i="7"/>
  <c r="AM210" i="7"/>
  <c r="AJ210" i="7"/>
  <c r="AL210" i="7" s="1"/>
  <c r="X210" i="7"/>
  <c r="W210" i="7"/>
  <c r="V210" i="7"/>
  <c r="T210" i="7"/>
  <c r="S210" i="7"/>
  <c r="O210" i="7"/>
  <c r="AO209" i="7"/>
  <c r="AN209" i="7"/>
  <c r="AM209" i="7"/>
  <c r="AJ209" i="7"/>
  <c r="AL209" i="7" s="1"/>
  <c r="X209" i="7"/>
  <c r="W209" i="7"/>
  <c r="V209" i="7"/>
  <c r="AG209" i="7" s="1"/>
  <c r="T209" i="7"/>
  <c r="S209" i="7"/>
  <c r="O209" i="7"/>
  <c r="AO208" i="7"/>
  <c r="AN208" i="7"/>
  <c r="AM208" i="7"/>
  <c r="AJ208" i="7"/>
  <c r="AL208" i="7" s="1"/>
  <c r="X208" i="7"/>
  <c r="W208" i="7"/>
  <c r="V208" i="7"/>
  <c r="T208" i="7"/>
  <c r="S208" i="7"/>
  <c r="O208" i="7"/>
  <c r="AO207" i="7"/>
  <c r="AN207" i="7"/>
  <c r="AM207" i="7"/>
  <c r="AJ207" i="7"/>
  <c r="AL207" i="7" s="1"/>
  <c r="U207" i="7" s="1"/>
  <c r="X207" i="7"/>
  <c r="W207" i="7"/>
  <c r="V207" i="7"/>
  <c r="T207" i="7"/>
  <c r="AF207" i="7" s="1"/>
  <c r="S207" i="7"/>
  <c r="O207" i="7"/>
  <c r="AO206" i="7"/>
  <c r="AN206" i="7"/>
  <c r="AM206" i="7"/>
  <c r="AJ206" i="7"/>
  <c r="AL206" i="7" s="1"/>
  <c r="U206" i="7" s="1"/>
  <c r="X206" i="7"/>
  <c r="W206" i="7"/>
  <c r="V206" i="7"/>
  <c r="T206" i="7"/>
  <c r="AF206" i="7" s="1"/>
  <c r="S206" i="7"/>
  <c r="O206" i="7"/>
  <c r="AO205" i="7"/>
  <c r="AN205" i="7"/>
  <c r="AM205" i="7"/>
  <c r="AJ205" i="7"/>
  <c r="AL205" i="7" s="1"/>
  <c r="U205" i="7" s="1"/>
  <c r="X205" i="7"/>
  <c r="W205" i="7"/>
  <c r="V205" i="7"/>
  <c r="T205" i="7"/>
  <c r="AF205" i="7" s="1"/>
  <c r="S205" i="7"/>
  <c r="O205" i="7"/>
  <c r="AO204" i="7"/>
  <c r="AN204" i="7"/>
  <c r="AM204" i="7"/>
  <c r="AJ204" i="7"/>
  <c r="AL204" i="7" s="1"/>
  <c r="U204" i="7" s="1"/>
  <c r="X204" i="7"/>
  <c r="W204" i="7"/>
  <c r="V204" i="7"/>
  <c r="T204" i="7"/>
  <c r="S204" i="7"/>
  <c r="O204" i="7"/>
  <c r="AO203" i="7"/>
  <c r="AN203" i="7"/>
  <c r="AM203" i="7"/>
  <c r="AJ203" i="7"/>
  <c r="AL203" i="7" s="1"/>
  <c r="X203" i="7"/>
  <c r="W203" i="7"/>
  <c r="V203" i="7"/>
  <c r="T203" i="7"/>
  <c r="S203" i="7"/>
  <c r="O203" i="7"/>
  <c r="AO202" i="7"/>
  <c r="AN202" i="7"/>
  <c r="AM202" i="7"/>
  <c r="AJ202" i="7"/>
  <c r="AL202" i="7" s="1"/>
  <c r="X202" i="7"/>
  <c r="W202" i="7"/>
  <c r="V202" i="7"/>
  <c r="T202" i="7"/>
  <c r="S202" i="7"/>
  <c r="O202" i="7"/>
  <c r="AO201" i="7"/>
  <c r="AN201" i="7"/>
  <c r="AM201" i="7"/>
  <c r="AJ201" i="7"/>
  <c r="AL201" i="7" s="1"/>
  <c r="X201" i="7"/>
  <c r="W201" i="7"/>
  <c r="V201" i="7"/>
  <c r="T201" i="7"/>
  <c r="S201" i="7"/>
  <c r="O201" i="7"/>
  <c r="AO200" i="7"/>
  <c r="AN200" i="7"/>
  <c r="AM200" i="7"/>
  <c r="AJ200" i="7"/>
  <c r="AL200" i="7" s="1"/>
  <c r="U200" i="7" s="1"/>
  <c r="X200" i="7"/>
  <c r="W200" i="7"/>
  <c r="V200" i="7"/>
  <c r="T200" i="7"/>
  <c r="S200" i="7"/>
  <c r="O200" i="7"/>
  <c r="AO199" i="7"/>
  <c r="AN199" i="7"/>
  <c r="AM199" i="7"/>
  <c r="AJ199" i="7"/>
  <c r="AL199" i="7" s="1"/>
  <c r="X199" i="7"/>
  <c r="W199" i="7"/>
  <c r="V199" i="7"/>
  <c r="T199" i="7"/>
  <c r="S199" i="7"/>
  <c r="O199" i="7"/>
  <c r="AO198" i="7"/>
  <c r="AN198" i="7"/>
  <c r="AM198" i="7"/>
  <c r="AJ198" i="7"/>
  <c r="AL198" i="7" s="1"/>
  <c r="X198" i="7"/>
  <c r="W198" i="7"/>
  <c r="V198" i="7"/>
  <c r="T198" i="7"/>
  <c r="S198" i="7"/>
  <c r="O198" i="7"/>
  <c r="AO197" i="7"/>
  <c r="AN197" i="7"/>
  <c r="AM197" i="7"/>
  <c r="AJ197" i="7"/>
  <c r="AL197" i="7" s="1"/>
  <c r="X197" i="7"/>
  <c r="W197" i="7"/>
  <c r="V197" i="7"/>
  <c r="T197" i="7"/>
  <c r="S197" i="7"/>
  <c r="O197" i="7"/>
  <c r="AO196" i="7"/>
  <c r="AN196" i="7"/>
  <c r="AM196" i="7"/>
  <c r="AJ196" i="7"/>
  <c r="AL196" i="7" s="1"/>
  <c r="X196" i="7"/>
  <c r="W196" i="7"/>
  <c r="V196" i="7"/>
  <c r="T196" i="7"/>
  <c r="S196" i="7"/>
  <c r="O196" i="7"/>
  <c r="AO195" i="7"/>
  <c r="AN195" i="7"/>
  <c r="AM195" i="7"/>
  <c r="AJ195" i="7"/>
  <c r="AL195" i="7" s="1"/>
  <c r="X195" i="7"/>
  <c r="W195" i="7"/>
  <c r="V195" i="7"/>
  <c r="T195" i="7"/>
  <c r="S195" i="7"/>
  <c r="O195" i="7"/>
  <c r="AO194" i="7"/>
  <c r="AN194" i="7"/>
  <c r="AM194" i="7"/>
  <c r="AJ194" i="7"/>
  <c r="AL194" i="7" s="1"/>
  <c r="X194" i="7"/>
  <c r="W194" i="7"/>
  <c r="V194" i="7"/>
  <c r="T194" i="7"/>
  <c r="S194" i="7"/>
  <c r="O194" i="7"/>
  <c r="AO193" i="7"/>
  <c r="AN193" i="7"/>
  <c r="AM193" i="7"/>
  <c r="AJ193" i="7"/>
  <c r="AL193" i="7" s="1"/>
  <c r="X193" i="7"/>
  <c r="W193" i="7"/>
  <c r="V193" i="7"/>
  <c r="T193" i="7"/>
  <c r="S193" i="7"/>
  <c r="O193" i="7"/>
  <c r="AO192" i="7"/>
  <c r="AN192" i="7"/>
  <c r="AM192" i="7"/>
  <c r="AJ192" i="7"/>
  <c r="AL192" i="7" s="1"/>
  <c r="X192" i="7"/>
  <c r="W192" i="7"/>
  <c r="V192" i="7"/>
  <c r="T192" i="7"/>
  <c r="S192" i="7"/>
  <c r="O192" i="7"/>
  <c r="AO191" i="7"/>
  <c r="AN191" i="7"/>
  <c r="AM191" i="7"/>
  <c r="AJ191" i="7"/>
  <c r="AL191" i="7" s="1"/>
  <c r="X191" i="7"/>
  <c r="W191" i="7"/>
  <c r="V191" i="7"/>
  <c r="T191" i="7"/>
  <c r="S191" i="7"/>
  <c r="O191" i="7"/>
  <c r="AO190" i="7"/>
  <c r="AN190" i="7"/>
  <c r="AM190" i="7"/>
  <c r="AJ190" i="7"/>
  <c r="AL190" i="7" s="1"/>
  <c r="X190" i="7"/>
  <c r="W190" i="7"/>
  <c r="V190" i="7"/>
  <c r="T190" i="7"/>
  <c r="AE190" i="7" s="1"/>
  <c r="S190" i="7"/>
  <c r="O190" i="7"/>
  <c r="AO189" i="7"/>
  <c r="AN189" i="7"/>
  <c r="AM189" i="7"/>
  <c r="AJ189" i="7"/>
  <c r="AL189" i="7" s="1"/>
  <c r="U189" i="7" s="1"/>
  <c r="X189" i="7"/>
  <c r="W189" i="7"/>
  <c r="V189" i="7"/>
  <c r="T189" i="7"/>
  <c r="S189" i="7"/>
  <c r="O189" i="7"/>
  <c r="AO233" i="7"/>
  <c r="AN233" i="7"/>
  <c r="AM233" i="7"/>
  <c r="AJ233" i="7"/>
  <c r="AL233" i="7" s="1"/>
  <c r="U233" i="7" s="1"/>
  <c r="X233" i="7"/>
  <c r="W233" i="7"/>
  <c r="V233" i="7"/>
  <c r="T233" i="7"/>
  <c r="AF233" i="7" s="1"/>
  <c r="S233" i="7"/>
  <c r="O233" i="7"/>
  <c r="AO232" i="7"/>
  <c r="AN232" i="7"/>
  <c r="AM232" i="7"/>
  <c r="AL232" i="7"/>
  <c r="AJ232" i="7"/>
  <c r="X232" i="7"/>
  <c r="W232" i="7"/>
  <c r="V232" i="7"/>
  <c r="AF232" i="7" s="1"/>
  <c r="T232" i="7"/>
  <c r="S232" i="7"/>
  <c r="O232" i="7"/>
  <c r="AO231" i="7"/>
  <c r="AN231" i="7"/>
  <c r="AM231" i="7"/>
  <c r="AJ231" i="7"/>
  <c r="AL231" i="7" s="1"/>
  <c r="X231" i="7"/>
  <c r="W231" i="7"/>
  <c r="V231" i="7"/>
  <c r="T231" i="7"/>
  <c r="S231" i="7"/>
  <c r="O231" i="7"/>
  <c r="AO230" i="7"/>
  <c r="AN230" i="7"/>
  <c r="AM230" i="7"/>
  <c r="AJ230" i="7"/>
  <c r="AL230" i="7" s="1"/>
  <c r="X230" i="7"/>
  <c r="W230" i="7"/>
  <c r="V230" i="7"/>
  <c r="AF230" i="7" s="1"/>
  <c r="T230" i="7"/>
  <c r="S230" i="7"/>
  <c r="O230" i="7"/>
  <c r="AO229" i="7"/>
  <c r="AN229" i="7"/>
  <c r="AM229" i="7"/>
  <c r="AJ229" i="7"/>
  <c r="AL229" i="7" s="1"/>
  <c r="X229" i="7"/>
  <c r="W229" i="7"/>
  <c r="V229" i="7"/>
  <c r="T229" i="7"/>
  <c r="S229" i="7"/>
  <c r="O229" i="7"/>
  <c r="AO228" i="7"/>
  <c r="AN228" i="7"/>
  <c r="AM228" i="7"/>
  <c r="AJ228" i="7"/>
  <c r="AL228" i="7" s="1"/>
  <c r="X228" i="7"/>
  <c r="W228" i="7"/>
  <c r="V228" i="7"/>
  <c r="AB228" i="7" s="1"/>
  <c r="T228" i="7"/>
  <c r="S228" i="7"/>
  <c r="O228" i="7"/>
  <c r="AO227" i="7"/>
  <c r="AN227" i="7"/>
  <c r="AM227" i="7"/>
  <c r="AJ227" i="7"/>
  <c r="AL227" i="7" s="1"/>
  <c r="X227" i="7"/>
  <c r="W227" i="7"/>
  <c r="V227" i="7"/>
  <c r="T227" i="7"/>
  <c r="S227" i="7"/>
  <c r="O227" i="7"/>
  <c r="AO226" i="7"/>
  <c r="AN226" i="7"/>
  <c r="AM226" i="7"/>
  <c r="AJ226" i="7"/>
  <c r="AL226" i="7" s="1"/>
  <c r="X226" i="7"/>
  <c r="W226" i="7"/>
  <c r="V226" i="7"/>
  <c r="AF226" i="7" s="1"/>
  <c r="T226" i="7"/>
  <c r="S226" i="7"/>
  <c r="O226" i="7"/>
  <c r="AO225" i="7"/>
  <c r="AN225" i="7"/>
  <c r="AM225" i="7"/>
  <c r="AJ225" i="7"/>
  <c r="AL225" i="7" s="1"/>
  <c r="X225" i="7"/>
  <c r="W225" i="7"/>
  <c r="V225" i="7"/>
  <c r="T225" i="7"/>
  <c r="S225" i="7"/>
  <c r="O225" i="7"/>
  <c r="AO224" i="7"/>
  <c r="AN224" i="7"/>
  <c r="AM224" i="7"/>
  <c r="AJ224" i="7"/>
  <c r="AL224" i="7" s="1"/>
  <c r="X224" i="7"/>
  <c r="W224" i="7"/>
  <c r="V224" i="7"/>
  <c r="AF224" i="7" s="1"/>
  <c r="T224" i="7"/>
  <c r="S224" i="7"/>
  <c r="O224" i="7"/>
  <c r="AO223" i="7"/>
  <c r="AN223" i="7"/>
  <c r="AM223" i="7"/>
  <c r="AJ223" i="7"/>
  <c r="AL223" i="7" s="1"/>
  <c r="X223" i="7"/>
  <c r="W223" i="7"/>
  <c r="V223" i="7"/>
  <c r="T223" i="7"/>
  <c r="S223" i="7"/>
  <c r="O223" i="7"/>
  <c r="AO222" i="7"/>
  <c r="AN222" i="7"/>
  <c r="AM222" i="7"/>
  <c r="AJ222" i="7"/>
  <c r="AL222" i="7" s="1"/>
  <c r="X222" i="7"/>
  <c r="W222" i="7"/>
  <c r="V222" i="7"/>
  <c r="AF222" i="7" s="1"/>
  <c r="T222" i="7"/>
  <c r="S222" i="7"/>
  <c r="O222" i="7"/>
  <c r="AO221" i="7"/>
  <c r="AN221" i="7"/>
  <c r="AM221" i="7"/>
  <c r="AJ221" i="7"/>
  <c r="AL221" i="7" s="1"/>
  <c r="X221" i="7"/>
  <c r="W221" i="7"/>
  <c r="V221" i="7"/>
  <c r="T221" i="7"/>
  <c r="S221" i="7"/>
  <c r="O221" i="7"/>
  <c r="AO220" i="7"/>
  <c r="AN220" i="7"/>
  <c r="AM220" i="7"/>
  <c r="AJ220" i="7"/>
  <c r="AL220" i="7" s="1"/>
  <c r="X220" i="7"/>
  <c r="W220" i="7"/>
  <c r="V220" i="7"/>
  <c r="AF220" i="7" s="1"/>
  <c r="T220" i="7"/>
  <c r="S220" i="7"/>
  <c r="O220" i="7"/>
  <c r="AO219" i="7"/>
  <c r="AN219" i="7"/>
  <c r="AM219" i="7"/>
  <c r="AJ219" i="7"/>
  <c r="AL219" i="7" s="1"/>
  <c r="U219" i="7" s="1"/>
  <c r="X219" i="7"/>
  <c r="W219" i="7"/>
  <c r="V219" i="7"/>
  <c r="T219" i="7"/>
  <c r="AF219" i="7" s="1"/>
  <c r="S219" i="7"/>
  <c r="O219" i="7"/>
  <c r="T8" i="8" l="1"/>
  <c r="AE8" i="8" s="1"/>
  <c r="T7" i="8"/>
  <c r="AG7" i="8"/>
  <c r="AC7" i="8"/>
  <c r="AE7" i="8"/>
  <c r="W7" i="8"/>
  <c r="X7" i="8" s="1"/>
  <c r="AI7" i="8"/>
  <c r="AD7" i="8"/>
  <c r="AB7" i="8"/>
  <c r="AH7" i="8"/>
  <c r="AF7" i="8"/>
  <c r="AG8" i="8"/>
  <c r="AC8" i="8"/>
  <c r="W8" i="8"/>
  <c r="X8" i="8" s="1"/>
  <c r="AD8" i="8"/>
  <c r="AH8" i="8"/>
  <c r="AF8" i="8"/>
  <c r="AI8" i="8"/>
  <c r="AF20" i="8"/>
  <c r="AG24" i="8"/>
  <c r="AC24" i="8"/>
  <c r="AB24" i="8"/>
  <c r="AH24" i="8"/>
  <c r="AG25" i="8"/>
  <c r="AC25" i="8"/>
  <c r="AF25" i="8"/>
  <c r="AB28" i="8"/>
  <c r="AH28" i="8"/>
  <c r="AG29" i="8"/>
  <c r="AC29" i="8"/>
  <c r="AF29" i="8"/>
  <c r="AB29" i="8"/>
  <c r="AD29" i="8"/>
  <c r="U29" i="8"/>
  <c r="AG31" i="8"/>
  <c r="AC31" i="8"/>
  <c r="AF31" i="8"/>
  <c r="AB31" i="8"/>
  <c r="AD31" i="8"/>
  <c r="U31" i="8"/>
  <c r="AG33" i="8"/>
  <c r="AC33" i="8"/>
  <c r="AF33" i="8"/>
  <c r="AB33" i="8"/>
  <c r="AD33" i="8"/>
  <c r="U33" i="8"/>
  <c r="AG35" i="8"/>
  <c r="AC35" i="8"/>
  <c r="AB35" i="8"/>
  <c r="AF35" i="8"/>
  <c r="AD35" i="8"/>
  <c r="U35" i="8"/>
  <c r="AG37" i="8"/>
  <c r="AC37" i="8"/>
  <c r="AF37" i="8"/>
  <c r="AB37" i="8"/>
  <c r="AD37" i="8"/>
  <c r="U37" i="8"/>
  <c r="AG39" i="8"/>
  <c r="AC39" i="8"/>
  <c r="AF39" i="8"/>
  <c r="AB39" i="8"/>
  <c r="AD39" i="8"/>
  <c r="U39" i="8"/>
  <c r="AG41" i="8"/>
  <c r="AC41" i="8"/>
  <c r="AF41" i="8"/>
  <c r="AB41" i="8"/>
  <c r="AD41" i="8"/>
  <c r="U41" i="8"/>
  <c r="AG43" i="8"/>
  <c r="AC43" i="8"/>
  <c r="AF43" i="8"/>
  <c r="AB43" i="8"/>
  <c r="AD43" i="8"/>
  <c r="U43" i="8"/>
  <c r="AG45" i="8"/>
  <c r="AC45" i="8"/>
  <c r="AB45" i="8"/>
  <c r="AF45" i="8"/>
  <c r="AD45" i="8"/>
  <c r="U45" i="8"/>
  <c r="AG47" i="8"/>
  <c r="AC47" i="8"/>
  <c r="AB47" i="8"/>
  <c r="AF47" i="8"/>
  <c r="AD47" i="8"/>
  <c r="U47" i="8"/>
  <c r="AG49" i="8"/>
  <c r="AC49" i="8"/>
  <c r="AB49" i="8"/>
  <c r="AF49" i="8"/>
  <c r="AD49" i="8"/>
  <c r="U49" i="8"/>
  <c r="AG51" i="8"/>
  <c r="AC51" i="8"/>
  <c r="AF51" i="8"/>
  <c r="AB51" i="8"/>
  <c r="AD51" i="8"/>
  <c r="U51" i="8"/>
  <c r="AG53" i="8"/>
  <c r="AC53" i="8"/>
  <c r="AF53" i="8"/>
  <c r="AB53" i="8"/>
  <c r="AD53" i="8"/>
  <c r="U53" i="8"/>
  <c r="AG55" i="8"/>
  <c r="AC55" i="8"/>
  <c r="AB55" i="8"/>
  <c r="AF55" i="8"/>
  <c r="AD55" i="8"/>
  <c r="U55" i="8"/>
  <c r="AG57" i="8"/>
  <c r="AC57" i="8"/>
  <c r="AB57" i="8"/>
  <c r="AF57" i="8"/>
  <c r="AD57" i="8"/>
  <c r="U57" i="8"/>
  <c r="AG59" i="8"/>
  <c r="AC59" i="8"/>
  <c r="AB59" i="8"/>
  <c r="AF59" i="8"/>
  <c r="AD59" i="8"/>
  <c r="U59" i="8"/>
  <c r="AG61" i="8"/>
  <c r="AC61" i="8"/>
  <c r="AF61" i="8"/>
  <c r="AB61" i="8"/>
  <c r="AD61" i="8"/>
  <c r="U61" i="8"/>
  <c r="AG63" i="8"/>
  <c r="AC63" i="8"/>
  <c r="AF63" i="8"/>
  <c r="AB63" i="8"/>
  <c r="AD63" i="8"/>
  <c r="U63" i="8"/>
  <c r="AG65" i="8"/>
  <c r="AC65" i="8"/>
  <c r="AB65" i="8"/>
  <c r="AF65" i="8"/>
  <c r="AD65" i="8"/>
  <c r="U65" i="8"/>
  <c r="AG67" i="8"/>
  <c r="AC67" i="8"/>
  <c r="AF67" i="8"/>
  <c r="AB67" i="8"/>
  <c r="AD67" i="8"/>
  <c r="U67" i="8"/>
  <c r="AG69" i="8"/>
  <c r="AC69" i="8"/>
  <c r="AB69" i="8"/>
  <c r="AF69" i="8"/>
  <c r="AD69" i="8"/>
  <c r="U69" i="8"/>
  <c r="AG71" i="8"/>
  <c r="AC71" i="8"/>
  <c r="AF71" i="8"/>
  <c r="AB71" i="8"/>
  <c r="AD71" i="8"/>
  <c r="U71" i="8"/>
  <c r="AG73" i="8"/>
  <c r="AC73" i="8"/>
  <c r="AF73" i="8"/>
  <c r="AB73" i="8"/>
  <c r="AD73" i="8"/>
  <c r="U73" i="8"/>
  <c r="AG79" i="8"/>
  <c r="AC79" i="8"/>
  <c r="AE79" i="8"/>
  <c r="AI79" i="8"/>
  <c r="AD79" i="8"/>
  <c r="U80" i="8"/>
  <c r="AB83" i="8"/>
  <c r="AG12" i="8"/>
  <c r="AC12" i="8"/>
  <c r="AF12" i="8"/>
  <c r="AD12" i="8"/>
  <c r="AI12" i="8"/>
  <c r="AB13" i="8"/>
  <c r="AG14" i="8"/>
  <c r="AC14" i="8"/>
  <c r="AF14" i="8"/>
  <c r="AD16" i="8"/>
  <c r="AI16" i="8"/>
  <c r="AB17" i="8"/>
  <c r="AG18" i="8"/>
  <c r="AC18" i="8"/>
  <c r="AF18" i="8"/>
  <c r="AD28" i="8"/>
  <c r="AI28" i="8"/>
  <c r="AG84" i="8"/>
  <c r="AC84" i="8"/>
  <c r="AI84" i="8"/>
  <c r="AD84" i="8"/>
  <c r="AH84" i="8"/>
  <c r="AB84" i="8"/>
  <c r="AE84" i="8"/>
  <c r="AG9" i="8"/>
  <c r="AC9" i="8"/>
  <c r="AB12" i="8"/>
  <c r="AH12" i="8"/>
  <c r="AG13" i="8"/>
  <c r="AC13" i="8"/>
  <c r="AF13" i="8"/>
  <c r="AB16" i="8"/>
  <c r="AH16" i="8"/>
  <c r="AG17" i="8"/>
  <c r="AC17" i="8"/>
  <c r="AF17" i="8"/>
  <c r="AB20" i="8"/>
  <c r="AH20" i="8"/>
  <c r="AG21" i="8"/>
  <c r="AC21" i="8"/>
  <c r="AB9" i="8"/>
  <c r="AH9" i="8"/>
  <c r="AG10" i="8"/>
  <c r="AC10" i="8"/>
  <c r="AF10" i="8"/>
  <c r="AD20" i="8"/>
  <c r="AI20" i="8"/>
  <c r="AB21" i="8"/>
  <c r="AH21" i="8"/>
  <c r="AG22" i="8"/>
  <c r="AC22" i="8"/>
  <c r="AF22" i="8"/>
  <c r="AD24" i="8"/>
  <c r="AI24" i="8"/>
  <c r="AB25" i="8"/>
  <c r="AH25" i="8"/>
  <c r="AG26" i="8"/>
  <c r="AC26" i="8"/>
  <c r="AF26" i="8"/>
  <c r="AG75" i="8"/>
  <c r="AC75" i="8"/>
  <c r="AE75" i="8"/>
  <c r="AI75" i="8"/>
  <c r="AD75" i="8"/>
  <c r="AD9" i="8"/>
  <c r="AI9" i="8"/>
  <c r="AB10" i="8"/>
  <c r="AH10" i="8"/>
  <c r="AG11" i="8"/>
  <c r="AC11" i="8"/>
  <c r="AF11" i="8"/>
  <c r="AE12" i="8"/>
  <c r="AD13" i="8"/>
  <c r="AI13" i="8"/>
  <c r="AB14" i="8"/>
  <c r="AH14" i="8"/>
  <c r="AG15" i="8"/>
  <c r="AC15" i="8"/>
  <c r="AF15" i="8"/>
  <c r="AD17" i="8"/>
  <c r="AI17" i="8"/>
  <c r="AB18" i="8"/>
  <c r="AH18" i="8"/>
  <c r="AG19" i="8"/>
  <c r="AC19" i="8"/>
  <c r="AF19" i="8"/>
  <c r="AD21" i="8"/>
  <c r="AI21" i="8"/>
  <c r="AB22" i="8"/>
  <c r="AH22" i="8"/>
  <c r="AG23" i="8"/>
  <c r="AC23" i="8"/>
  <c r="AF23" i="8"/>
  <c r="AE24" i="8"/>
  <c r="AD25" i="8"/>
  <c r="AI25" i="8"/>
  <c r="AB26" i="8"/>
  <c r="AH26" i="8"/>
  <c r="AG27" i="8"/>
  <c r="AC27" i="8"/>
  <c r="AF27" i="8"/>
  <c r="AH29" i="8"/>
  <c r="AG30" i="8"/>
  <c r="AC30" i="8"/>
  <c r="AF30" i="8"/>
  <c r="AB30" i="8"/>
  <c r="AD30" i="8"/>
  <c r="U30" i="8"/>
  <c r="AH31" i="8"/>
  <c r="AG32" i="8"/>
  <c r="AC32" i="8"/>
  <c r="AF32" i="8"/>
  <c r="AB32" i="8"/>
  <c r="AD32" i="8"/>
  <c r="U32" i="8"/>
  <c r="AH33" i="8"/>
  <c r="AG34" i="8"/>
  <c r="AC34" i="8"/>
  <c r="AF34" i="8"/>
  <c r="AB34" i="8"/>
  <c r="AD34" i="8"/>
  <c r="U34" i="8"/>
  <c r="AH35" i="8"/>
  <c r="AG36" i="8"/>
  <c r="AC36" i="8"/>
  <c r="AF36" i="8"/>
  <c r="AB36" i="8"/>
  <c r="AD36" i="8"/>
  <c r="U36" i="8"/>
  <c r="AH37" i="8"/>
  <c r="AG38" i="8"/>
  <c r="AC38" i="8"/>
  <c r="AB38" i="8"/>
  <c r="AF38" i="8"/>
  <c r="AD38" i="8"/>
  <c r="U38" i="8"/>
  <c r="AH39" i="8"/>
  <c r="AG40" i="8"/>
  <c r="AC40" i="8"/>
  <c r="AB40" i="8"/>
  <c r="AF40" i="8"/>
  <c r="AD40" i="8"/>
  <c r="U40" i="8"/>
  <c r="AH41" i="8"/>
  <c r="AG42" i="8"/>
  <c r="AC42" i="8"/>
  <c r="AF42" i="8"/>
  <c r="AB42" i="8"/>
  <c r="AD42" i="8"/>
  <c r="U42" i="8"/>
  <c r="AH43" i="8"/>
  <c r="AG44" i="8"/>
  <c r="AC44" i="8"/>
  <c r="AF44" i="8"/>
  <c r="AB44" i="8"/>
  <c r="AD44" i="8"/>
  <c r="U44" i="8"/>
  <c r="AH45" i="8"/>
  <c r="AG46" i="8"/>
  <c r="AC46" i="8"/>
  <c r="AF46" i="8"/>
  <c r="AB46" i="8"/>
  <c r="AD46" i="8"/>
  <c r="U46" i="8"/>
  <c r="AH47" i="8"/>
  <c r="AG48" i="8"/>
  <c r="AC48" i="8"/>
  <c r="AF48" i="8"/>
  <c r="AB48" i="8"/>
  <c r="AD48" i="8"/>
  <c r="U48" i="8"/>
  <c r="AH49" i="8"/>
  <c r="AG50" i="8"/>
  <c r="AC50" i="8"/>
  <c r="AB50" i="8"/>
  <c r="AF50" i="8"/>
  <c r="AD50" i="8"/>
  <c r="U50" i="8"/>
  <c r="AH51" i="8"/>
  <c r="AG52" i="8"/>
  <c r="AC52" i="8"/>
  <c r="AF52" i="8"/>
  <c r="AB52" i="8"/>
  <c r="AD52" i="8"/>
  <c r="U52" i="8"/>
  <c r="AH53" i="8"/>
  <c r="AG54" i="8"/>
  <c r="AC54" i="8"/>
  <c r="AF54" i="8"/>
  <c r="AB54" i="8"/>
  <c r="AD54" i="8"/>
  <c r="U54" i="8"/>
  <c r="AH55" i="8"/>
  <c r="AG56" i="8"/>
  <c r="AC56" i="8"/>
  <c r="AF56" i="8"/>
  <c r="AB56" i="8"/>
  <c r="AD56" i="8"/>
  <c r="U56" i="8"/>
  <c r="AH57" i="8"/>
  <c r="AG58" i="8"/>
  <c r="AC58" i="8"/>
  <c r="AF58" i="8"/>
  <c r="AB58" i="8"/>
  <c r="AD58" i="8"/>
  <c r="U58" i="8"/>
  <c r="AH59" i="8"/>
  <c r="AG60" i="8"/>
  <c r="AC60" i="8"/>
  <c r="AF60" i="8"/>
  <c r="AB60" i="8"/>
  <c r="AD60" i="8"/>
  <c r="U60" i="8"/>
  <c r="AH61" i="8"/>
  <c r="AG62" i="8"/>
  <c r="AC62" i="8"/>
  <c r="AB62" i="8"/>
  <c r="AF62" i="8"/>
  <c r="AD62" i="8"/>
  <c r="U62" i="8"/>
  <c r="AH63" i="8"/>
  <c r="AG64" i="8"/>
  <c r="AC64" i="8"/>
  <c r="AF64" i="8"/>
  <c r="AB64" i="8"/>
  <c r="AD64" i="8"/>
  <c r="U64" i="8"/>
  <c r="AH65" i="8"/>
  <c r="AG66" i="8"/>
  <c r="AC66" i="8"/>
  <c r="AF66" i="8"/>
  <c r="AB66" i="8"/>
  <c r="AD66" i="8"/>
  <c r="U66" i="8"/>
  <c r="AH67" i="8"/>
  <c r="AG68" i="8"/>
  <c r="AC68" i="8"/>
  <c r="AF68" i="8"/>
  <c r="AB68" i="8"/>
  <c r="AD68" i="8"/>
  <c r="U68" i="8"/>
  <c r="AH69" i="8"/>
  <c r="AG70" i="8"/>
  <c r="AC70" i="8"/>
  <c r="AB70" i="8"/>
  <c r="AF70" i="8"/>
  <c r="AD70" i="8"/>
  <c r="U70" i="8"/>
  <c r="AH71" i="8"/>
  <c r="AG72" i="8"/>
  <c r="AC72" i="8"/>
  <c r="AF72" i="8"/>
  <c r="AB72" i="8"/>
  <c r="AD72" i="8"/>
  <c r="U72" i="8"/>
  <c r="AH73" i="8"/>
  <c r="AG74" i="8"/>
  <c r="AC74" i="8"/>
  <c r="AF74" i="8"/>
  <c r="AB74" i="8"/>
  <c r="AI74" i="8"/>
  <c r="AB75" i="8"/>
  <c r="AF79" i="8"/>
  <c r="AG80" i="8"/>
  <c r="AC80" i="8"/>
  <c r="AI80" i="8"/>
  <c r="AD80" i="8"/>
  <c r="AH80" i="8"/>
  <c r="AB80" i="8"/>
  <c r="AE80" i="8"/>
  <c r="AF84" i="8"/>
  <c r="AG87" i="8"/>
  <c r="AC87" i="8"/>
  <c r="AE87" i="8"/>
  <c r="AI87" i="8"/>
  <c r="AD87" i="8"/>
  <c r="AG16" i="8"/>
  <c r="AC16" i="8"/>
  <c r="AF16" i="8"/>
  <c r="AG20" i="8"/>
  <c r="AC20" i="8"/>
  <c r="AF24" i="8"/>
  <c r="AG28" i="8"/>
  <c r="AC28" i="8"/>
  <c r="AF28" i="8"/>
  <c r="AF75" i="8"/>
  <c r="AG76" i="8"/>
  <c r="AC76" i="8"/>
  <c r="AI76" i="8"/>
  <c r="AD76" i="8"/>
  <c r="AH76" i="8"/>
  <c r="AB76" i="8"/>
  <c r="AE76" i="8"/>
  <c r="AG83" i="8"/>
  <c r="AC83" i="8"/>
  <c r="AE83" i="8"/>
  <c r="AI83" i="8"/>
  <c r="AD83" i="8"/>
  <c r="AG77" i="8"/>
  <c r="AC77" i="8"/>
  <c r="AF77" i="8"/>
  <c r="AG85" i="8"/>
  <c r="AC85" i="8"/>
  <c r="AF85" i="8"/>
  <c r="AB88" i="8"/>
  <c r="AH88" i="8"/>
  <c r="AG89" i="8"/>
  <c r="AC89" i="8"/>
  <c r="AF89" i="8"/>
  <c r="AG92" i="8"/>
  <c r="AC92" i="8"/>
  <c r="AE92" i="8"/>
  <c r="AH92" i="8"/>
  <c r="AG93" i="8"/>
  <c r="AC93" i="8"/>
  <c r="AI93" i="8"/>
  <c r="AD93" i="8"/>
  <c r="AH93" i="8"/>
  <c r="AE94" i="8"/>
  <c r="AG98" i="8"/>
  <c r="AC98" i="8"/>
  <c r="AH98" i="8"/>
  <c r="AB98" i="8"/>
  <c r="AD98" i="8"/>
  <c r="AD100" i="8"/>
  <c r="AE101" i="8"/>
  <c r="AB104" i="8"/>
  <c r="AI104" i="8"/>
  <c r="AB105" i="8"/>
  <c r="AF106" i="8"/>
  <c r="AG108" i="8"/>
  <c r="AC108" i="8"/>
  <c r="AH108" i="8"/>
  <c r="AB108" i="8"/>
  <c r="AE108" i="8"/>
  <c r="AD108" i="8"/>
  <c r="AH112" i="8"/>
  <c r="AD112" i="8"/>
  <c r="AI112" i="8"/>
  <c r="AC112" i="8"/>
  <c r="AF112" i="8"/>
  <c r="AB112" i="8"/>
  <c r="AE112" i="8"/>
  <c r="AF117" i="8"/>
  <c r="AB117" i="8"/>
  <c r="AH117" i="8"/>
  <c r="AD121" i="8"/>
  <c r="AG121" i="8"/>
  <c r="AF121" i="8"/>
  <c r="AB121" i="8"/>
  <c r="AH121" i="8"/>
  <c r="AD125" i="8"/>
  <c r="AG125" i="8"/>
  <c r="AF125" i="8"/>
  <c r="AB125" i="8"/>
  <c r="AH125" i="8"/>
  <c r="AD129" i="8"/>
  <c r="AG129" i="8"/>
  <c r="AF129" i="8"/>
  <c r="AB129" i="8"/>
  <c r="AH129" i="8"/>
  <c r="AD133" i="8"/>
  <c r="AG133" i="8"/>
  <c r="AF133" i="8"/>
  <c r="AB133" i="8"/>
  <c r="AH133" i="8"/>
  <c r="AD137" i="8"/>
  <c r="AG137" i="8"/>
  <c r="AF137" i="8"/>
  <c r="AB137" i="8"/>
  <c r="AH137" i="8"/>
  <c r="AD141" i="8"/>
  <c r="AG141" i="8"/>
  <c r="AF141" i="8"/>
  <c r="AB141" i="8"/>
  <c r="AH141" i="8"/>
  <c r="AG81" i="8"/>
  <c r="AC81" i="8"/>
  <c r="AF81" i="8"/>
  <c r="AB77" i="8"/>
  <c r="AH77" i="8"/>
  <c r="AG78" i="8"/>
  <c r="AC78" i="8"/>
  <c r="AF78" i="8"/>
  <c r="AB81" i="8"/>
  <c r="AH81" i="8"/>
  <c r="AG82" i="8"/>
  <c r="AC82" i="8"/>
  <c r="AF82" i="8"/>
  <c r="AB85" i="8"/>
  <c r="AH85" i="8"/>
  <c r="AG86" i="8"/>
  <c r="AC86" i="8"/>
  <c r="AF86" i="8"/>
  <c r="AD88" i="8"/>
  <c r="AB89" i="8"/>
  <c r="AH89" i="8"/>
  <c r="AG90" i="8"/>
  <c r="AC90" i="8"/>
  <c r="AH90" i="8"/>
  <c r="AB90" i="8"/>
  <c r="AI90" i="8"/>
  <c r="AB92" i="8"/>
  <c r="AI92" i="8"/>
  <c r="AB93" i="8"/>
  <c r="AG96" i="8"/>
  <c r="AC96" i="8"/>
  <c r="AE96" i="8"/>
  <c r="AH96" i="8"/>
  <c r="AG97" i="8"/>
  <c r="AC97" i="8"/>
  <c r="AI97" i="8"/>
  <c r="AD97" i="8"/>
  <c r="AH97" i="8"/>
  <c r="AE98" i="8"/>
  <c r="AG102" i="8"/>
  <c r="AC102" i="8"/>
  <c r="AH102" i="8"/>
  <c r="AB102" i="8"/>
  <c r="AD102" i="8"/>
  <c r="U102" i="8"/>
  <c r="AF108" i="8"/>
  <c r="AE111" i="8"/>
  <c r="AI111" i="8"/>
  <c r="AB111" i="8"/>
  <c r="AG111" i="8"/>
  <c r="AG112" i="8"/>
  <c r="AH114" i="8"/>
  <c r="AD114" i="8"/>
  <c r="AI114" i="8"/>
  <c r="AC114" i="8"/>
  <c r="AF114" i="8"/>
  <c r="AB114" i="8"/>
  <c r="AE114" i="8"/>
  <c r="AG100" i="8"/>
  <c r="AC100" i="8"/>
  <c r="AE100" i="8"/>
  <c r="AH100" i="8"/>
  <c r="AG101" i="8"/>
  <c r="AC101" i="8"/>
  <c r="AI101" i="8"/>
  <c r="AD101" i="8"/>
  <c r="AH101" i="8"/>
  <c r="AG106" i="8"/>
  <c r="AC106" i="8"/>
  <c r="AH106" i="8"/>
  <c r="AB106" i="8"/>
  <c r="AD106" i="8"/>
  <c r="AE113" i="8"/>
  <c r="AI113" i="8"/>
  <c r="AB113" i="8"/>
  <c r="AG113" i="8"/>
  <c r="AH116" i="8"/>
  <c r="AD116" i="8"/>
  <c r="AI116" i="8"/>
  <c r="AC116" i="8"/>
  <c r="AF116" i="8"/>
  <c r="AB116" i="8"/>
  <c r="AE116" i="8"/>
  <c r="AD119" i="8"/>
  <c r="AG119" i="8"/>
  <c r="AB119" i="8"/>
  <c r="AF119" i="8"/>
  <c r="AH119" i="8"/>
  <c r="AD123" i="8"/>
  <c r="AG123" i="8"/>
  <c r="AB123" i="8"/>
  <c r="AF123" i="8"/>
  <c r="AH123" i="8"/>
  <c r="AD127" i="8"/>
  <c r="AG127" i="8"/>
  <c r="AB127" i="8"/>
  <c r="AF127" i="8"/>
  <c r="AH127" i="8"/>
  <c r="AD131" i="8"/>
  <c r="AG131" i="8"/>
  <c r="AB131" i="8"/>
  <c r="AF131" i="8"/>
  <c r="AH131" i="8"/>
  <c r="AD135" i="8"/>
  <c r="AG135" i="8"/>
  <c r="AB135" i="8"/>
  <c r="AF135" i="8"/>
  <c r="AH135" i="8"/>
  <c r="AD139" i="8"/>
  <c r="AG139" i="8"/>
  <c r="AB139" i="8"/>
  <c r="AF139" i="8"/>
  <c r="AH139" i="8"/>
  <c r="AG88" i="8"/>
  <c r="AC88" i="8"/>
  <c r="AF88" i="8"/>
  <c r="AG94" i="8"/>
  <c r="AC94" i="8"/>
  <c r="AH94" i="8"/>
  <c r="AB94" i="8"/>
  <c r="AD94" i="8"/>
  <c r="AB100" i="8"/>
  <c r="AI100" i="8"/>
  <c r="AB101" i="8"/>
  <c r="AG104" i="8"/>
  <c r="AC104" i="8"/>
  <c r="AE104" i="8"/>
  <c r="AH104" i="8"/>
  <c r="AG105" i="8"/>
  <c r="AC105" i="8"/>
  <c r="AI105" i="8"/>
  <c r="AD105" i="8"/>
  <c r="AH105" i="8"/>
  <c r="AE106" i="8"/>
  <c r="AH110" i="8"/>
  <c r="AD110" i="8"/>
  <c r="AI110" i="8"/>
  <c r="AC110" i="8"/>
  <c r="AF110" i="8"/>
  <c r="AB110" i="8"/>
  <c r="AE110" i="8"/>
  <c r="AE115" i="8"/>
  <c r="AI115" i="8"/>
  <c r="AB115" i="8"/>
  <c r="AG115" i="8"/>
  <c r="AG91" i="8"/>
  <c r="AC91" i="8"/>
  <c r="AF91" i="8"/>
  <c r="AG95" i="8"/>
  <c r="AC95" i="8"/>
  <c r="AF95" i="8"/>
  <c r="AG99" i="8"/>
  <c r="AC99" i="8"/>
  <c r="AF99" i="8"/>
  <c r="AG103" i="8"/>
  <c r="AC103" i="8"/>
  <c r="AF103" i="8"/>
  <c r="AG107" i="8"/>
  <c r="AC107" i="8"/>
  <c r="AF107" i="8"/>
  <c r="AD109" i="8"/>
  <c r="AG118" i="8"/>
  <c r="AB118" i="8"/>
  <c r="AH118" i="8"/>
  <c r="AD118" i="8"/>
  <c r="AG122" i="8"/>
  <c r="AB122" i="8"/>
  <c r="AH122" i="8"/>
  <c r="AD122" i="8"/>
  <c r="AG126" i="8"/>
  <c r="AB126" i="8"/>
  <c r="AH126" i="8"/>
  <c r="AD126" i="8"/>
  <c r="AG130" i="8"/>
  <c r="AB130" i="8"/>
  <c r="AH130" i="8"/>
  <c r="AD130" i="8"/>
  <c r="AG134" i="8"/>
  <c r="AB134" i="8"/>
  <c r="AH134" i="8"/>
  <c r="AD134" i="8"/>
  <c r="AG138" i="8"/>
  <c r="AB138" i="8"/>
  <c r="AH138" i="8"/>
  <c r="AD138" i="8"/>
  <c r="AG142" i="8"/>
  <c r="AB142" i="8"/>
  <c r="AH142" i="8"/>
  <c r="AD142" i="8"/>
  <c r="AF143" i="8"/>
  <c r="AF147" i="8"/>
  <c r="AD147" i="8"/>
  <c r="AG147" i="8"/>
  <c r="AB147" i="8"/>
  <c r="AH147" i="8"/>
  <c r="AG109" i="8"/>
  <c r="AC109" i="8"/>
  <c r="AF109" i="8"/>
  <c r="AG120" i="8"/>
  <c r="AB120" i="8"/>
  <c r="AH120" i="8"/>
  <c r="AD120" i="8"/>
  <c r="AG124" i="8"/>
  <c r="AB124" i="8"/>
  <c r="AH124" i="8"/>
  <c r="AD124" i="8"/>
  <c r="AG128" i="8"/>
  <c r="AB128" i="8"/>
  <c r="AH128" i="8"/>
  <c r="AD128" i="8"/>
  <c r="AG132" i="8"/>
  <c r="AB132" i="8"/>
  <c r="AH132" i="8"/>
  <c r="AD132" i="8"/>
  <c r="AG136" i="8"/>
  <c r="AB136" i="8"/>
  <c r="AH136" i="8"/>
  <c r="AD136" i="8"/>
  <c r="AG140" i="8"/>
  <c r="AB140" i="8"/>
  <c r="AH140" i="8"/>
  <c r="AD140" i="8"/>
  <c r="AG144" i="8"/>
  <c r="AB144" i="8"/>
  <c r="AH144" i="8"/>
  <c r="AD144" i="8"/>
  <c r="AD143" i="8"/>
  <c r="AG143" i="8"/>
  <c r="AC143" i="8"/>
  <c r="AF144" i="8"/>
  <c r="AF151" i="8"/>
  <c r="AD151" i="8"/>
  <c r="AC151" i="8"/>
  <c r="AH111" i="8"/>
  <c r="AD111" i="8"/>
  <c r="AF111" i="8"/>
  <c r="AH113" i="8"/>
  <c r="AD113" i="8"/>
  <c r="AF113" i="8"/>
  <c r="AH115" i="8"/>
  <c r="AD115" i="8"/>
  <c r="AF115" i="8"/>
  <c r="AI117" i="8"/>
  <c r="AE117" i="8"/>
  <c r="AD117" i="8"/>
  <c r="AG117" i="8"/>
  <c r="AI119" i="8"/>
  <c r="AI121" i="8"/>
  <c r="AI123" i="8"/>
  <c r="AI125" i="8"/>
  <c r="AI127" i="8"/>
  <c r="AI129" i="8"/>
  <c r="AI131" i="8"/>
  <c r="AI133" i="8"/>
  <c r="AI135" i="8"/>
  <c r="AI137" i="8"/>
  <c r="AI139" i="8"/>
  <c r="AI141" i="8"/>
  <c r="AI143" i="8"/>
  <c r="AH145" i="8"/>
  <c r="AF149" i="8"/>
  <c r="AD149" i="8"/>
  <c r="AC149" i="8"/>
  <c r="AG151" i="8"/>
  <c r="AC145" i="8"/>
  <c r="AF153" i="8"/>
  <c r="AD153" i="8"/>
  <c r="AC153" i="8"/>
  <c r="AC155" i="8"/>
  <c r="AC157" i="8"/>
  <c r="AC159" i="8"/>
  <c r="AC161" i="8"/>
  <c r="AC163" i="8"/>
  <c r="AC165" i="8"/>
  <c r="AC167" i="8"/>
  <c r="AC169" i="8"/>
  <c r="AF171" i="8"/>
  <c r="AG171" i="8"/>
  <c r="AC171" i="8"/>
  <c r="AD173" i="8"/>
  <c r="AD155" i="8"/>
  <c r="AD157" i="8"/>
  <c r="AD159" i="8"/>
  <c r="AD161" i="8"/>
  <c r="AD163" i="8"/>
  <c r="AH173" i="8"/>
  <c r="AF173" i="8"/>
  <c r="AG173" i="8"/>
  <c r="AC173" i="8"/>
  <c r="AB231" i="8"/>
  <c r="AC231" i="8"/>
  <c r="AG231" i="8"/>
  <c r="AC175" i="8"/>
  <c r="AC177" i="8"/>
  <c r="AC179" i="8"/>
  <c r="AC181" i="8"/>
  <c r="AC183" i="8"/>
  <c r="AC185" i="8"/>
  <c r="AF187" i="8"/>
  <c r="AD187" i="8"/>
  <c r="AC187" i="8"/>
  <c r="AH190" i="8"/>
  <c r="AD190" i="8"/>
  <c r="AG190" i="8"/>
  <c r="AF190" i="8"/>
  <c r="AC190" i="8"/>
  <c r="AH192" i="8"/>
  <c r="AD192" i="8"/>
  <c r="AG192" i="8"/>
  <c r="AF192" i="8"/>
  <c r="AC192" i="8"/>
  <c r="AH194" i="8"/>
  <c r="AD194" i="8"/>
  <c r="AG194" i="8"/>
  <c r="AF194" i="8"/>
  <c r="AC194" i="8"/>
  <c r="AH196" i="8"/>
  <c r="AD196" i="8"/>
  <c r="AG196" i="8"/>
  <c r="AF196" i="8"/>
  <c r="AC196" i="8"/>
  <c r="AH198" i="8"/>
  <c r="AD198" i="8"/>
  <c r="AG198" i="8"/>
  <c r="AF198" i="8"/>
  <c r="AC198" i="8"/>
  <c r="AH200" i="8"/>
  <c r="AD200" i="8"/>
  <c r="AG200" i="8"/>
  <c r="AF200" i="8"/>
  <c r="AC200" i="8"/>
  <c r="AH202" i="8"/>
  <c r="AD202" i="8"/>
  <c r="AG202" i="8"/>
  <c r="AF202" i="8"/>
  <c r="AC202" i="8"/>
  <c r="AH204" i="8"/>
  <c r="AD204" i="8"/>
  <c r="AG204" i="8"/>
  <c r="AF204" i="8"/>
  <c r="AC204" i="8"/>
  <c r="AH206" i="8"/>
  <c r="AD206" i="8"/>
  <c r="AG206" i="8"/>
  <c r="AF206" i="8"/>
  <c r="AC206" i="8"/>
  <c r="AH208" i="8"/>
  <c r="AD208" i="8"/>
  <c r="AG208" i="8"/>
  <c r="AF208" i="8"/>
  <c r="AC208" i="8"/>
  <c r="AH210" i="8"/>
  <c r="AD210" i="8"/>
  <c r="AG210" i="8"/>
  <c r="AF210" i="8"/>
  <c r="AC210" i="8"/>
  <c r="AH212" i="8"/>
  <c r="AD212" i="8"/>
  <c r="AG212" i="8"/>
  <c r="AF212" i="8"/>
  <c r="AC212" i="8"/>
  <c r="AH214" i="8"/>
  <c r="AD214" i="8"/>
  <c r="AG214" i="8"/>
  <c r="AF214" i="8"/>
  <c r="AC214" i="8"/>
  <c r="AH216" i="8"/>
  <c r="AD216" i="8"/>
  <c r="AG216" i="8"/>
  <c r="AF216" i="8"/>
  <c r="AC216" i="8"/>
  <c r="AH218" i="8"/>
  <c r="AD218" i="8"/>
  <c r="AG218" i="8"/>
  <c r="AF218" i="8"/>
  <c r="AC218" i="8"/>
  <c r="AH220" i="8"/>
  <c r="AD220" i="8"/>
  <c r="AG220" i="8"/>
  <c r="AF220" i="8"/>
  <c r="AC220" i="8"/>
  <c r="AH222" i="8"/>
  <c r="AD222" i="8"/>
  <c r="AG222" i="8"/>
  <c r="AF222" i="8"/>
  <c r="AC222" i="8"/>
  <c r="AC227" i="8"/>
  <c r="AG227" i="8"/>
  <c r="AC223" i="8"/>
  <c r="AG223" i="8"/>
  <c r="AF243" i="8"/>
  <c r="AB243" i="8"/>
  <c r="AC243" i="8"/>
  <c r="AG243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143" i="8"/>
  <c r="AE144" i="8"/>
  <c r="AI145" i="8"/>
  <c r="AE145" i="8"/>
  <c r="AF145" i="8"/>
  <c r="AC146" i="8"/>
  <c r="AI147" i="8"/>
  <c r="AC148" i="8"/>
  <c r="AI149" i="8"/>
  <c r="AC150" i="8"/>
  <c r="AI151" i="8"/>
  <c r="AC152" i="8"/>
  <c r="AI153" i="8"/>
  <c r="AC154" i="8"/>
  <c r="AI155" i="8"/>
  <c r="AC156" i="8"/>
  <c r="AI157" i="8"/>
  <c r="AC158" i="8"/>
  <c r="AI159" i="8"/>
  <c r="AC160" i="8"/>
  <c r="AI161" i="8"/>
  <c r="AC162" i="8"/>
  <c r="AI163" i="8"/>
  <c r="AC164" i="8"/>
  <c r="AI165" i="8"/>
  <c r="AC166" i="8"/>
  <c r="AI167" i="8"/>
  <c r="AC168" i="8"/>
  <c r="AI169" i="8"/>
  <c r="AC170" i="8"/>
  <c r="AG175" i="8"/>
  <c r="AG177" i="8"/>
  <c r="AG179" i="8"/>
  <c r="AG181" i="8"/>
  <c r="AG183" i="8"/>
  <c r="AG185" i="8"/>
  <c r="AH187" i="8"/>
  <c r="AH189" i="8"/>
  <c r="AD189" i="8"/>
  <c r="AG189" i="8"/>
  <c r="AF189" i="8"/>
  <c r="AC189" i="8"/>
  <c r="AH191" i="8"/>
  <c r="AD191" i="8"/>
  <c r="AG191" i="8"/>
  <c r="AF191" i="8"/>
  <c r="AC191" i="8"/>
  <c r="AH193" i="8"/>
  <c r="AD193" i="8"/>
  <c r="AG193" i="8"/>
  <c r="AF193" i="8"/>
  <c r="AC193" i="8"/>
  <c r="AH195" i="8"/>
  <c r="AD195" i="8"/>
  <c r="AG195" i="8"/>
  <c r="AF195" i="8"/>
  <c r="AC195" i="8"/>
  <c r="AH197" i="8"/>
  <c r="AD197" i="8"/>
  <c r="AG197" i="8"/>
  <c r="AF197" i="8"/>
  <c r="AC197" i="8"/>
  <c r="AH199" i="8"/>
  <c r="AD199" i="8"/>
  <c r="AG199" i="8"/>
  <c r="AF199" i="8"/>
  <c r="AC199" i="8"/>
  <c r="AH201" i="8"/>
  <c r="AD201" i="8"/>
  <c r="AG201" i="8"/>
  <c r="AF201" i="8"/>
  <c r="AC201" i="8"/>
  <c r="AH203" i="8"/>
  <c r="AD203" i="8"/>
  <c r="AG203" i="8"/>
  <c r="AF203" i="8"/>
  <c r="AC203" i="8"/>
  <c r="AH205" i="8"/>
  <c r="AD205" i="8"/>
  <c r="AG205" i="8"/>
  <c r="AF205" i="8"/>
  <c r="AC205" i="8"/>
  <c r="AH207" i="8"/>
  <c r="AD207" i="8"/>
  <c r="AG207" i="8"/>
  <c r="AF207" i="8"/>
  <c r="AC207" i="8"/>
  <c r="AH209" i="8"/>
  <c r="AD209" i="8"/>
  <c r="AG209" i="8"/>
  <c r="AF209" i="8"/>
  <c r="AC209" i="8"/>
  <c r="AH211" i="8"/>
  <c r="AD211" i="8"/>
  <c r="AG211" i="8"/>
  <c r="AF211" i="8"/>
  <c r="AC211" i="8"/>
  <c r="AH213" i="8"/>
  <c r="AD213" i="8"/>
  <c r="AG213" i="8"/>
  <c r="AF213" i="8"/>
  <c r="AC213" i="8"/>
  <c r="AH215" i="8"/>
  <c r="AD215" i="8"/>
  <c r="AG215" i="8"/>
  <c r="AF215" i="8"/>
  <c r="AC215" i="8"/>
  <c r="AH217" i="8"/>
  <c r="AD217" i="8"/>
  <c r="AG217" i="8"/>
  <c r="AF217" i="8"/>
  <c r="AC217" i="8"/>
  <c r="AH219" i="8"/>
  <c r="AD219" i="8"/>
  <c r="AG219" i="8"/>
  <c r="AF219" i="8"/>
  <c r="AC219" i="8"/>
  <c r="AH221" i="8"/>
  <c r="AD221" i="8"/>
  <c r="AG221" i="8"/>
  <c r="AF221" i="8"/>
  <c r="AC221" i="8"/>
  <c r="AE146" i="8"/>
  <c r="AE147" i="8"/>
  <c r="AE148" i="8"/>
  <c r="AE149" i="8"/>
  <c r="AE150" i="8"/>
  <c r="AE151" i="8"/>
  <c r="AE152" i="8"/>
  <c r="AE153" i="8"/>
  <c r="AE154" i="8"/>
  <c r="AE155" i="8"/>
  <c r="AE156" i="8"/>
  <c r="AE157" i="8"/>
  <c r="AE158" i="8"/>
  <c r="AE159" i="8"/>
  <c r="AE160" i="8"/>
  <c r="AE161" i="8"/>
  <c r="AE162" i="8"/>
  <c r="AE163" i="8"/>
  <c r="AE164" i="8"/>
  <c r="AE165" i="8"/>
  <c r="AE166" i="8"/>
  <c r="AE167" i="8"/>
  <c r="AE168" i="8"/>
  <c r="AE169" i="8"/>
  <c r="AE170" i="8"/>
  <c r="AI171" i="8"/>
  <c r="AC172" i="8"/>
  <c r="AI173" i="8"/>
  <c r="AC174" i="8"/>
  <c r="AI175" i="8"/>
  <c r="AC176" i="8"/>
  <c r="AI177" i="8"/>
  <c r="AC178" i="8"/>
  <c r="AI179" i="8"/>
  <c r="AC180" i="8"/>
  <c r="AI181" i="8"/>
  <c r="AC182" i="8"/>
  <c r="AI183" i="8"/>
  <c r="AC184" i="8"/>
  <c r="AI185" i="8"/>
  <c r="AC186" i="8"/>
  <c r="AI187" i="8"/>
  <c r="AC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F224" i="8"/>
  <c r="AF239" i="8"/>
  <c r="AB239" i="8"/>
  <c r="AC239" i="8"/>
  <c r="AF247" i="8"/>
  <c r="AB247" i="8"/>
  <c r="AC247" i="8"/>
  <c r="AB235" i="8"/>
  <c r="AC235" i="8"/>
  <c r="AG228" i="8"/>
  <c r="AG232" i="8"/>
  <c r="AG236" i="8"/>
  <c r="AG240" i="8"/>
  <c r="AI241" i="8"/>
  <c r="AF244" i="8"/>
  <c r="AB244" i="8"/>
  <c r="AD244" i="8"/>
  <c r="AG244" i="8"/>
  <c r="AI245" i="8"/>
  <c r="AF248" i="8"/>
  <c r="AB248" i="8"/>
  <c r="AG248" i="8"/>
  <c r="AF250" i="8"/>
  <c r="AC250" i="8"/>
  <c r="AF229" i="8"/>
  <c r="AB229" i="8"/>
  <c r="AG229" i="8"/>
  <c r="AG233" i="8"/>
  <c r="AI234" i="8"/>
  <c r="AG237" i="8"/>
  <c r="AF238" i="8"/>
  <c r="AC238" i="8"/>
  <c r="AF241" i="8"/>
  <c r="AB241" i="8"/>
  <c r="AG241" i="8"/>
  <c r="AI242" i="8"/>
  <c r="AF245" i="8"/>
  <c r="AB245" i="8"/>
  <c r="AD245" i="8"/>
  <c r="AG245" i="8"/>
  <c r="AI246" i="8"/>
  <c r="AE171" i="8"/>
  <c r="AE172" i="8"/>
  <c r="AE173" i="8"/>
  <c r="AE174" i="8"/>
  <c r="AE175" i="8"/>
  <c r="AE176" i="8"/>
  <c r="AE177" i="8"/>
  <c r="AE178" i="8"/>
  <c r="AE179" i="8"/>
  <c r="AE180" i="8"/>
  <c r="AE181" i="8"/>
  <c r="AE182" i="8"/>
  <c r="AE183" i="8"/>
  <c r="AE184" i="8"/>
  <c r="AE185" i="8"/>
  <c r="AE186" i="8"/>
  <c r="AE187" i="8"/>
  <c r="AE188" i="8"/>
  <c r="AE189" i="8"/>
  <c r="AE190" i="8"/>
  <c r="AE191" i="8"/>
  <c r="AE192" i="8"/>
  <c r="AE193" i="8"/>
  <c r="AE194" i="8"/>
  <c r="AE195" i="8"/>
  <c r="AE196" i="8"/>
  <c r="AE197" i="8"/>
  <c r="AE198" i="8"/>
  <c r="AE199" i="8"/>
  <c r="AE200" i="8"/>
  <c r="AE201" i="8"/>
  <c r="AE202" i="8"/>
  <c r="AE203" i="8"/>
  <c r="AE204" i="8"/>
  <c r="AE205" i="8"/>
  <c r="AE206" i="8"/>
  <c r="AE207" i="8"/>
  <c r="AE208" i="8"/>
  <c r="AE209" i="8"/>
  <c r="AE210" i="8"/>
  <c r="AE211" i="8"/>
  <c r="AE212" i="8"/>
  <c r="AE213" i="8"/>
  <c r="AE214" i="8"/>
  <c r="AE215" i="8"/>
  <c r="AE216" i="8"/>
  <c r="AE217" i="8"/>
  <c r="AE218" i="8"/>
  <c r="AE219" i="8"/>
  <c r="AE220" i="8"/>
  <c r="AE221" i="8"/>
  <c r="AE222" i="8"/>
  <c r="AF223" i="8"/>
  <c r="AG226" i="8"/>
  <c r="AF227" i="8"/>
  <c r="AG230" i="8"/>
  <c r="AF231" i="8"/>
  <c r="AF234" i="8"/>
  <c r="AB234" i="8"/>
  <c r="AG234" i="8"/>
  <c r="AF235" i="8"/>
  <c r="AG238" i="8"/>
  <c r="AI239" i="8"/>
  <c r="AF242" i="8"/>
  <c r="AB242" i="8"/>
  <c r="AG242" i="8"/>
  <c r="AI243" i="8"/>
  <c r="AF246" i="8"/>
  <c r="AB246" i="8"/>
  <c r="AG246" i="8"/>
  <c r="AI247" i="8"/>
  <c r="AF249" i="8"/>
  <c r="AB249" i="8"/>
  <c r="AI249" i="8"/>
  <c r="AE249" i="8"/>
  <c r="AH249" i="8"/>
  <c r="AD249" i="8"/>
  <c r="W249" i="8"/>
  <c r="X249" i="8" s="1"/>
  <c r="AG249" i="8"/>
  <c r="AD223" i="8"/>
  <c r="AH223" i="8"/>
  <c r="AD224" i="8"/>
  <c r="AH224" i="8"/>
  <c r="AD225" i="8"/>
  <c r="AH225" i="8"/>
  <c r="AD226" i="8"/>
  <c r="AH226" i="8"/>
  <c r="AD227" i="8"/>
  <c r="AH227" i="8"/>
  <c r="AD228" i="8"/>
  <c r="AH228" i="8"/>
  <c r="AD229" i="8"/>
  <c r="AH229" i="8"/>
  <c r="AD230" i="8"/>
  <c r="AH230" i="8"/>
  <c r="AD231" i="8"/>
  <c r="AH231" i="8"/>
  <c r="AD232" i="8"/>
  <c r="AH232" i="8"/>
  <c r="AD233" i="8"/>
  <c r="AH233" i="8"/>
  <c r="AD234" i="8"/>
  <c r="AH234" i="8"/>
  <c r="AD235" i="8"/>
  <c r="AH235" i="8"/>
  <c r="AD236" i="8"/>
  <c r="AH236" i="8"/>
  <c r="AD237" i="8"/>
  <c r="AH237" i="8"/>
  <c r="AD238" i="8"/>
  <c r="AH238" i="8"/>
  <c r="AD239" i="8"/>
  <c r="AH239" i="8"/>
  <c r="AD240" i="8"/>
  <c r="AH240" i="8"/>
  <c r="AD241" i="8"/>
  <c r="AH241" i="8"/>
  <c r="AD242" i="8"/>
  <c r="AH242" i="8"/>
  <c r="AD243" i="8"/>
  <c r="AH243" i="8"/>
  <c r="AH244" i="8"/>
  <c r="AH245" i="8"/>
  <c r="AD246" i="8"/>
  <c r="AH246" i="8"/>
  <c r="AD247" i="8"/>
  <c r="AH247" i="8"/>
  <c r="AD248" i="8"/>
  <c r="AH248" i="8"/>
  <c r="AD250" i="8"/>
  <c r="AH250" i="8"/>
  <c r="AE223" i="8"/>
  <c r="AI223" i="8"/>
  <c r="AE224" i="8"/>
  <c r="AI224" i="8"/>
  <c r="AE225" i="8"/>
  <c r="AI225" i="8"/>
  <c r="AE226" i="8"/>
  <c r="AI226" i="8"/>
  <c r="AE227" i="8"/>
  <c r="AI227" i="8"/>
  <c r="AE228" i="8"/>
  <c r="AI228" i="8"/>
  <c r="AE229" i="8"/>
  <c r="AE230" i="8"/>
  <c r="AI230" i="8"/>
  <c r="AE231" i="8"/>
  <c r="AI231" i="8"/>
  <c r="AE232" i="8"/>
  <c r="AI232" i="8"/>
  <c r="AE233" i="8"/>
  <c r="AI233" i="8"/>
  <c r="AE234" i="8"/>
  <c r="AE235" i="8"/>
  <c r="AI235" i="8"/>
  <c r="AE236" i="8"/>
  <c r="AI236" i="8"/>
  <c r="AE237" i="8"/>
  <c r="AI237" i="8"/>
  <c r="AE238" i="8"/>
  <c r="AI238" i="8"/>
  <c r="AE239" i="8"/>
  <c r="AE240" i="8"/>
  <c r="AI240" i="8"/>
  <c r="AE241" i="8"/>
  <c r="AE242" i="8"/>
  <c r="AE243" i="8"/>
  <c r="AE244" i="8"/>
  <c r="AE245" i="8"/>
  <c r="AE246" i="8"/>
  <c r="AE247" i="8"/>
  <c r="AE248" i="8"/>
  <c r="AE250" i="8"/>
  <c r="AI250" i="8"/>
  <c r="AB223" i="8"/>
  <c r="AB224" i="8"/>
  <c r="AB225" i="8"/>
  <c r="AB227" i="8"/>
  <c r="AB250" i="8"/>
  <c r="AB146" i="7"/>
  <c r="AI191" i="7"/>
  <c r="AI195" i="7"/>
  <c r="AG199" i="7"/>
  <c r="AG203" i="7"/>
  <c r="AC206" i="7"/>
  <c r="AF150" i="7"/>
  <c r="AE9" i="7"/>
  <c r="AB57" i="7"/>
  <c r="AI57" i="7"/>
  <c r="AE57" i="7"/>
  <c r="U72" i="7"/>
  <c r="AC119" i="7"/>
  <c r="AC205" i="7"/>
  <c r="AC207" i="7"/>
  <c r="AG211" i="7"/>
  <c r="AH129" i="7"/>
  <c r="AH135" i="7"/>
  <c r="AF141" i="7"/>
  <c r="AB143" i="7"/>
  <c r="AB144" i="7"/>
  <c r="AF155" i="7"/>
  <c r="AB219" i="7"/>
  <c r="AF221" i="7"/>
  <c r="AF225" i="7"/>
  <c r="AF229" i="7"/>
  <c r="AF231" i="7"/>
  <c r="AG206" i="7"/>
  <c r="AD133" i="7"/>
  <c r="AH137" i="7"/>
  <c r="AF143" i="7"/>
  <c r="AF149" i="7"/>
  <c r="AB157" i="7"/>
  <c r="AG158" i="7"/>
  <c r="AG160" i="7"/>
  <c r="AH163" i="7"/>
  <c r="AE165" i="7"/>
  <c r="AE10" i="7"/>
  <c r="AE22" i="7"/>
  <c r="AF27" i="7"/>
  <c r="AH45" i="7"/>
  <c r="AB45" i="7"/>
  <c r="AE45" i="7"/>
  <c r="AD56" i="7"/>
  <c r="AH57" i="7"/>
  <c r="AI61" i="7"/>
  <c r="AE61" i="7"/>
  <c r="AB61" i="7"/>
  <c r="AB62" i="7"/>
  <c r="AI65" i="7"/>
  <c r="U80" i="7"/>
  <c r="U112" i="7"/>
  <c r="AG114" i="7"/>
  <c r="AD135" i="7"/>
  <c r="AB141" i="7"/>
  <c r="AB155" i="7"/>
  <c r="AD48" i="7"/>
  <c r="AG197" i="7"/>
  <c r="AG215" i="7"/>
  <c r="AG146" i="7"/>
  <c r="AB149" i="7"/>
  <c r="AF223" i="7"/>
  <c r="AB227" i="7"/>
  <c r="AG205" i="7"/>
  <c r="AG207" i="7"/>
  <c r="AC208" i="7"/>
  <c r="AB139" i="7"/>
  <c r="AB140" i="7"/>
  <c r="AB151" i="7"/>
  <c r="AB233" i="7"/>
  <c r="AG198" i="7"/>
  <c r="AC200" i="7"/>
  <c r="AG202" i="7"/>
  <c r="AC204" i="7"/>
  <c r="AF209" i="7"/>
  <c r="AC209" i="7"/>
  <c r="AG210" i="7"/>
  <c r="AC212" i="7"/>
  <c r="AG214" i="7"/>
  <c r="AC216" i="7"/>
  <c r="AF132" i="7"/>
  <c r="AH133" i="7"/>
  <c r="U136" i="7"/>
  <c r="AF139" i="7"/>
  <c r="AG145" i="7"/>
  <c r="AI147" i="7"/>
  <c r="AB147" i="7"/>
  <c r="AB148" i="7"/>
  <c r="U148" i="7"/>
  <c r="AF151" i="7"/>
  <c r="AG154" i="7"/>
  <c r="AF157" i="7"/>
  <c r="AE169" i="7"/>
  <c r="AE26" i="7"/>
  <c r="AH38" i="7"/>
  <c r="AD40" i="7"/>
  <c r="AH41" i="7"/>
  <c r="AD45" i="7"/>
  <c r="AI45" i="7"/>
  <c r="AH61" i="7"/>
  <c r="AD64" i="7"/>
  <c r="AH65" i="7"/>
  <c r="U65" i="7"/>
  <c r="AE67" i="7"/>
  <c r="AI70" i="7"/>
  <c r="U96" i="7"/>
  <c r="AB98" i="7"/>
  <c r="AH168" i="7"/>
  <c r="AH171" i="7"/>
  <c r="AG174" i="7"/>
  <c r="AI179" i="7"/>
  <c r="U186" i="7"/>
  <c r="AF13" i="7"/>
  <c r="U13" i="7"/>
  <c r="U15" i="7"/>
  <c r="U19" i="7"/>
  <c r="U23" i="7"/>
  <c r="AB25" i="7"/>
  <c r="AF39" i="7"/>
  <c r="AF46" i="7"/>
  <c r="AF47" i="7"/>
  <c r="U52" i="7"/>
  <c r="AF55" i="7"/>
  <c r="AD61" i="7"/>
  <c r="U61" i="7"/>
  <c r="AE64" i="7"/>
  <c r="AB71" i="7"/>
  <c r="U81" i="7"/>
  <c r="U83" i="7"/>
  <c r="AG90" i="7"/>
  <c r="AC93" i="7"/>
  <c r="AB95" i="7"/>
  <c r="U102" i="7"/>
  <c r="U105" i="7"/>
  <c r="U107" i="7"/>
  <c r="AC110" i="7"/>
  <c r="U113" i="7"/>
  <c r="AG119" i="7"/>
  <c r="U119" i="7"/>
  <c r="AG127" i="7"/>
  <c r="AC247" i="7"/>
  <c r="AF159" i="7"/>
  <c r="U162" i="7"/>
  <c r="AD167" i="7"/>
  <c r="AG172" i="7"/>
  <c r="AI175" i="7"/>
  <c r="U178" i="7"/>
  <c r="U187" i="7"/>
  <c r="U12" i="7"/>
  <c r="U14" i="7"/>
  <c r="AF18" i="7"/>
  <c r="AI24" i="7"/>
  <c r="AF30" i="7"/>
  <c r="U33" i="7"/>
  <c r="U37" i="7"/>
  <c r="AE40" i="7"/>
  <c r="U42" i="7"/>
  <c r="AD44" i="7"/>
  <c r="AE48" i="7"/>
  <c r="AH49" i="7"/>
  <c r="U49" i="7"/>
  <c r="U53" i="7"/>
  <c r="AE56" i="7"/>
  <c r="U59" i="7"/>
  <c r="AF62" i="7"/>
  <c r="AF63" i="7"/>
  <c r="AE68" i="7"/>
  <c r="U69" i="7"/>
  <c r="U73" i="7"/>
  <c r="AG76" i="7"/>
  <c r="AG79" i="7"/>
  <c r="U82" i="7"/>
  <c r="U84" i="7"/>
  <c r="U86" i="7"/>
  <c r="AG94" i="7"/>
  <c r="AB96" i="7"/>
  <c r="U103" i="7"/>
  <c r="U106" i="7"/>
  <c r="U108" i="7"/>
  <c r="AG112" i="7"/>
  <c r="AF115" i="7"/>
  <c r="AC115" i="7"/>
  <c r="AF116" i="7"/>
  <c r="AC116" i="7"/>
  <c r="U117" i="7"/>
  <c r="AF120" i="7"/>
  <c r="AC120" i="7"/>
  <c r="AG121" i="7"/>
  <c r="AG125" i="7"/>
  <c r="AG247" i="7"/>
  <c r="AG159" i="7"/>
  <c r="AG75" i="7"/>
  <c r="AB75" i="7"/>
  <c r="AG82" i="7"/>
  <c r="AB82" i="7"/>
  <c r="AC122" i="7"/>
  <c r="AG122" i="7"/>
  <c r="AF29" i="7"/>
  <c r="AG74" i="7"/>
  <c r="AB74" i="7"/>
  <c r="AG84" i="7"/>
  <c r="AB84" i="7"/>
  <c r="AE104" i="7"/>
  <c r="AG104" i="7"/>
  <c r="AG107" i="7"/>
  <c r="AE107" i="7"/>
  <c r="AE29" i="7"/>
  <c r="AE52" i="7"/>
  <c r="AI53" i="7"/>
  <c r="AB53" i="7"/>
  <c r="AE53" i="7"/>
  <c r="AH160" i="7"/>
  <c r="AF17" i="7"/>
  <c r="AE21" i="7"/>
  <c r="AE49" i="7"/>
  <c r="AH53" i="7"/>
  <c r="AG139" i="7"/>
  <c r="AG157" i="7"/>
  <c r="AF9" i="7"/>
  <c r="AE13" i="7"/>
  <c r="AF14" i="7"/>
  <c r="AE36" i="7"/>
  <c r="AI37" i="7"/>
  <c r="AB37" i="7"/>
  <c r="AE37" i="7"/>
  <c r="AE41" i="7"/>
  <c r="AI49" i="7"/>
  <c r="AE60" i="7"/>
  <c r="AD65" i="7"/>
  <c r="AI68" i="7"/>
  <c r="AF71" i="7"/>
  <c r="AG92" i="7"/>
  <c r="AB92" i="7"/>
  <c r="AG123" i="7"/>
  <c r="AC123" i="7"/>
  <c r="AF15" i="7"/>
  <c r="AF25" i="7"/>
  <c r="AE44" i="7"/>
  <c r="AD49" i="7"/>
  <c r="AG124" i="7"/>
  <c r="AC124" i="7"/>
  <c r="U132" i="7"/>
  <c r="AG141" i="7"/>
  <c r="AG149" i="7"/>
  <c r="AD41" i="7"/>
  <c r="AI44" i="7"/>
  <c r="AG147" i="7"/>
  <c r="U220" i="7"/>
  <c r="AF214" i="7"/>
  <c r="AC214" i="7"/>
  <c r="AI129" i="7"/>
  <c r="AD129" i="7"/>
  <c r="U133" i="7"/>
  <c r="AI137" i="7"/>
  <c r="AD137" i="7"/>
  <c r="U138" i="7"/>
  <c r="U139" i="7"/>
  <c r="AG143" i="7"/>
  <c r="U146" i="7"/>
  <c r="U147" i="7"/>
  <c r="AG151" i="7"/>
  <c r="U152" i="7"/>
  <c r="AI154" i="7"/>
  <c r="AB154" i="7"/>
  <c r="AG155" i="7"/>
  <c r="U156" i="7"/>
  <c r="AI159" i="7"/>
  <c r="AB159" i="7"/>
  <c r="AI167" i="7"/>
  <c r="AF185" i="7"/>
  <c r="AC185" i="7"/>
  <c r="AE25" i="7"/>
  <c r="AF26" i="7"/>
  <c r="U36" i="7"/>
  <c r="AH37" i="7"/>
  <c r="U38" i="7"/>
  <c r="AI41" i="7"/>
  <c r="AB49" i="7"/>
  <c r="AD52" i="7"/>
  <c r="AD53" i="7"/>
  <c r="U56" i="7"/>
  <c r="AD57" i="7"/>
  <c r="AE65" i="7"/>
  <c r="AG70" i="7"/>
  <c r="AB70" i="7"/>
  <c r="U75" i="7"/>
  <c r="AF82" i="7"/>
  <c r="AG83" i="7"/>
  <c r="AB83" i="7"/>
  <c r="U85" i="7"/>
  <c r="AF90" i="7"/>
  <c r="AG108" i="7"/>
  <c r="AC108" i="7"/>
  <c r="AD247" i="7"/>
  <c r="AH247" i="7"/>
  <c r="U21" i="7"/>
  <c r="U29" i="7"/>
  <c r="AH34" i="7"/>
  <c r="AF35" i="7"/>
  <c r="U35" i="7"/>
  <c r="U44" i="7"/>
  <c r="AH50" i="7"/>
  <c r="U51" i="7"/>
  <c r="U60" i="7"/>
  <c r="U68" i="7"/>
  <c r="U71" i="7"/>
  <c r="AB76" i="7"/>
  <c r="AF78" i="7"/>
  <c r="U79" i="7"/>
  <c r="AB86" i="7"/>
  <c r="AB87" i="7"/>
  <c r="AB88" i="7"/>
  <c r="U89" i="7"/>
  <c r="U90" i="7"/>
  <c r="AB94" i="7"/>
  <c r="U99" i="7"/>
  <c r="AG110" i="7"/>
  <c r="AF111" i="7"/>
  <c r="AC111" i="7"/>
  <c r="AF112" i="7"/>
  <c r="AC112" i="7"/>
  <c r="AG126" i="7"/>
  <c r="AF127" i="7"/>
  <c r="AC127" i="7"/>
  <c r="AF128" i="7"/>
  <c r="AC128" i="7"/>
  <c r="AE247" i="7"/>
  <c r="AI247" i="7"/>
  <c r="U77" i="7"/>
  <c r="U78" i="7"/>
  <c r="AF86" i="7"/>
  <c r="U87" i="7"/>
  <c r="AF94" i="7"/>
  <c r="U95" i="7"/>
  <c r="U97" i="7"/>
  <c r="U98" i="7"/>
  <c r="U101" i="7"/>
  <c r="AF108" i="7"/>
  <c r="U114" i="7"/>
  <c r="U115" i="7"/>
  <c r="U116" i="7"/>
  <c r="AF123" i="7"/>
  <c r="AF124" i="7"/>
  <c r="AB247" i="7"/>
  <c r="AH131" i="7"/>
  <c r="AD131" i="7"/>
  <c r="AH20" i="7"/>
  <c r="AD20" i="7"/>
  <c r="AG20" i="7"/>
  <c r="AC20" i="7"/>
  <c r="AF20" i="7"/>
  <c r="AE20" i="7"/>
  <c r="AB20" i="7"/>
  <c r="U190" i="7"/>
  <c r="AG213" i="7"/>
  <c r="AC213" i="7"/>
  <c r="U217" i="7"/>
  <c r="AB152" i="7"/>
  <c r="AF152" i="7"/>
  <c r="AG170" i="7"/>
  <c r="AD170" i="7"/>
  <c r="AI170" i="7"/>
  <c r="AH16" i="7"/>
  <c r="AD16" i="7"/>
  <c r="AG16" i="7"/>
  <c r="AC16" i="7"/>
  <c r="AF16" i="7"/>
  <c r="AE16" i="7"/>
  <c r="AB16" i="7"/>
  <c r="AI20" i="7"/>
  <c r="AH32" i="7"/>
  <c r="AD32" i="7"/>
  <c r="AG32" i="7"/>
  <c r="AC32" i="7"/>
  <c r="AF32" i="7"/>
  <c r="AE32" i="7"/>
  <c r="AB32" i="7"/>
  <c r="AI32" i="7"/>
  <c r="AG166" i="7"/>
  <c r="AD166" i="7"/>
  <c r="AH12" i="7"/>
  <c r="AD12" i="7"/>
  <c r="AG12" i="7"/>
  <c r="AC12" i="7"/>
  <c r="AF12" i="7"/>
  <c r="AE12" i="7"/>
  <c r="AB12" i="7"/>
  <c r="AH28" i="7"/>
  <c r="AD28" i="7"/>
  <c r="AG28" i="7"/>
  <c r="AC28" i="7"/>
  <c r="AF28" i="7"/>
  <c r="AE28" i="7"/>
  <c r="AB28" i="7"/>
  <c r="AB153" i="7"/>
  <c r="AG153" i="7"/>
  <c r="AF130" i="7"/>
  <c r="AB130" i="7"/>
  <c r="AG130" i="7"/>
  <c r="AG150" i="7"/>
  <c r="AB150" i="7"/>
  <c r="AF131" i="7"/>
  <c r="AF153" i="7"/>
  <c r="AG164" i="7"/>
  <c r="AH164" i="7"/>
  <c r="AI166" i="7"/>
  <c r="AI12" i="7"/>
  <c r="AH24" i="7"/>
  <c r="AD24" i="7"/>
  <c r="AG24" i="7"/>
  <c r="AC24" i="7"/>
  <c r="AF24" i="7"/>
  <c r="AE24" i="7"/>
  <c r="AB24" i="7"/>
  <c r="AI28" i="7"/>
  <c r="AE35" i="7"/>
  <c r="AG42" i="7"/>
  <c r="AC42" i="7"/>
  <c r="AE42" i="7"/>
  <c r="AI42" i="7"/>
  <c r="AD42" i="7"/>
  <c r="AG51" i="7"/>
  <c r="AC51" i="7"/>
  <c r="AI51" i="7"/>
  <c r="AD51" i="7"/>
  <c r="AH51" i="7"/>
  <c r="AB51" i="7"/>
  <c r="AE51" i="7"/>
  <c r="AG58" i="7"/>
  <c r="AC58" i="7"/>
  <c r="AE58" i="7"/>
  <c r="AI58" i="7"/>
  <c r="AD58" i="7"/>
  <c r="AG73" i="7"/>
  <c r="AB73" i="7"/>
  <c r="AF73" i="7"/>
  <c r="AG89" i="7"/>
  <c r="AB89" i="7"/>
  <c r="AF89" i="7"/>
  <c r="AI103" i="7"/>
  <c r="AE103" i="7"/>
  <c r="AH189" i="7"/>
  <c r="AG191" i="7"/>
  <c r="U191" i="7"/>
  <c r="U193" i="7"/>
  <c r="U195" i="7"/>
  <c r="U197" i="7"/>
  <c r="U199" i="7"/>
  <c r="U202" i="7"/>
  <c r="U210" i="7"/>
  <c r="U212" i="7"/>
  <c r="AF215" i="7"/>
  <c r="AC215" i="7"/>
  <c r="U129" i="7"/>
  <c r="AG132" i="7"/>
  <c r="AF134" i="7"/>
  <c r="AB134" i="7"/>
  <c r="AF135" i="7"/>
  <c r="AB136" i="7"/>
  <c r="AG140" i="7"/>
  <c r="AI142" i="7"/>
  <c r="AB142" i="7"/>
  <c r="AF144" i="7"/>
  <c r="AI145" i="7"/>
  <c r="AB145" i="7"/>
  <c r="U150" i="7"/>
  <c r="U151" i="7"/>
  <c r="AF154" i="7"/>
  <c r="AG156" i="7"/>
  <c r="AI158" i="7"/>
  <c r="AB158" i="7"/>
  <c r="AG162" i="7"/>
  <c r="AD162" i="7"/>
  <c r="U165" i="7"/>
  <c r="U174" i="7"/>
  <c r="AG176" i="7"/>
  <c r="AH180" i="7"/>
  <c r="AE181" i="7"/>
  <c r="U183" i="7"/>
  <c r="AF187" i="7"/>
  <c r="AH11" i="7"/>
  <c r="AD11" i="7"/>
  <c r="AG11" i="7"/>
  <c r="AC11" i="7"/>
  <c r="AI11" i="7"/>
  <c r="AH15" i="7"/>
  <c r="AD15" i="7"/>
  <c r="AG15" i="7"/>
  <c r="AC15" i="7"/>
  <c r="AI15" i="7"/>
  <c r="AH19" i="7"/>
  <c r="AD19" i="7"/>
  <c r="AG19" i="7"/>
  <c r="AC19" i="7"/>
  <c r="AI19" i="7"/>
  <c r="AH23" i="7"/>
  <c r="AD23" i="7"/>
  <c r="AG23" i="7"/>
  <c r="AC23" i="7"/>
  <c r="AI23" i="7"/>
  <c r="AH27" i="7"/>
  <c r="AD27" i="7"/>
  <c r="AG27" i="7"/>
  <c r="AC27" i="7"/>
  <c r="AI27" i="7"/>
  <c r="AH31" i="7"/>
  <c r="AD31" i="7"/>
  <c r="AG31" i="7"/>
  <c r="AC31" i="7"/>
  <c r="AI31" i="7"/>
  <c r="AG38" i="7"/>
  <c r="AC38" i="7"/>
  <c r="AE38" i="7"/>
  <c r="AI38" i="7"/>
  <c r="AD38" i="7"/>
  <c r="U39" i="7"/>
  <c r="AB42" i="7"/>
  <c r="AG47" i="7"/>
  <c r="AC47" i="7"/>
  <c r="AI47" i="7"/>
  <c r="AD47" i="7"/>
  <c r="AH47" i="7"/>
  <c r="AB47" i="7"/>
  <c r="AE47" i="7"/>
  <c r="AF51" i="7"/>
  <c r="AG54" i="7"/>
  <c r="AC54" i="7"/>
  <c r="AE54" i="7"/>
  <c r="AI54" i="7"/>
  <c r="AD54" i="7"/>
  <c r="U55" i="7"/>
  <c r="AB58" i="7"/>
  <c r="AG63" i="7"/>
  <c r="AC63" i="7"/>
  <c r="AI63" i="7"/>
  <c r="AD63" i="7"/>
  <c r="AH63" i="7"/>
  <c r="AB63" i="7"/>
  <c r="AE63" i="7"/>
  <c r="AG85" i="7"/>
  <c r="AB85" i="7"/>
  <c r="AF85" i="7"/>
  <c r="AF142" i="7"/>
  <c r="AG144" i="7"/>
  <c r="AF158" i="7"/>
  <c r="AG182" i="7"/>
  <c r="AI182" i="7"/>
  <c r="AH30" i="7"/>
  <c r="AD30" i="7"/>
  <c r="AG30" i="7"/>
  <c r="AC30" i="7"/>
  <c r="AI30" i="7"/>
  <c r="AG34" i="7"/>
  <c r="AC34" i="7"/>
  <c r="AE34" i="7"/>
  <c r="AI34" i="7"/>
  <c r="AD34" i="7"/>
  <c r="AF42" i="7"/>
  <c r="AG43" i="7"/>
  <c r="AC43" i="7"/>
  <c r="AI43" i="7"/>
  <c r="AD43" i="7"/>
  <c r="AH43" i="7"/>
  <c r="AB43" i="7"/>
  <c r="AE43" i="7"/>
  <c r="AG50" i="7"/>
  <c r="AC50" i="7"/>
  <c r="AE50" i="7"/>
  <c r="AI50" i="7"/>
  <c r="AD50" i="7"/>
  <c r="AF58" i="7"/>
  <c r="AG59" i="7"/>
  <c r="AC59" i="7"/>
  <c r="AI59" i="7"/>
  <c r="AD59" i="7"/>
  <c r="AH59" i="7"/>
  <c r="AB59" i="7"/>
  <c r="AE59" i="7"/>
  <c r="AG66" i="7"/>
  <c r="AC66" i="7"/>
  <c r="AE66" i="7"/>
  <c r="AI66" i="7"/>
  <c r="AD66" i="7"/>
  <c r="AH66" i="7"/>
  <c r="AB66" i="7"/>
  <c r="AF66" i="7"/>
  <c r="AG81" i="7"/>
  <c r="AB81" i="7"/>
  <c r="AF81" i="7"/>
  <c r="AH97" i="7"/>
  <c r="AD97" i="7"/>
  <c r="AG97" i="7"/>
  <c r="AB97" i="7"/>
  <c r="AF97" i="7"/>
  <c r="AG35" i="7"/>
  <c r="AC35" i="7"/>
  <c r="AI35" i="7"/>
  <c r="AD35" i="7"/>
  <c r="AH35" i="7"/>
  <c r="AB35" i="7"/>
  <c r="AG136" i="7"/>
  <c r="AF145" i="7"/>
  <c r="AH10" i="7"/>
  <c r="AD10" i="7"/>
  <c r="AG10" i="7"/>
  <c r="AC10" i="7"/>
  <c r="AI10" i="7"/>
  <c r="AH14" i="7"/>
  <c r="AD14" i="7"/>
  <c r="AG14" i="7"/>
  <c r="AC14" i="7"/>
  <c r="AI14" i="7"/>
  <c r="AH18" i="7"/>
  <c r="AD18" i="7"/>
  <c r="AG18" i="7"/>
  <c r="AC18" i="7"/>
  <c r="AI18" i="7"/>
  <c r="AH22" i="7"/>
  <c r="AD22" i="7"/>
  <c r="AG22" i="7"/>
  <c r="AC22" i="7"/>
  <c r="AI22" i="7"/>
  <c r="AH26" i="7"/>
  <c r="AD26" i="7"/>
  <c r="AG26" i="7"/>
  <c r="AC26" i="7"/>
  <c r="AI26" i="7"/>
  <c r="AI222" i="7"/>
  <c r="U222" i="7"/>
  <c r="U224" i="7"/>
  <c r="AI226" i="7"/>
  <c r="U226" i="7"/>
  <c r="U228" i="7"/>
  <c r="AI192" i="7"/>
  <c r="U194" i="7"/>
  <c r="AI196" i="7"/>
  <c r="U196" i="7"/>
  <c r="U198" i="7"/>
  <c r="AG201" i="7"/>
  <c r="U203" i="7"/>
  <c r="U209" i="7"/>
  <c r="AF213" i="7"/>
  <c r="U214" i="7"/>
  <c r="AI131" i="7"/>
  <c r="U137" i="7"/>
  <c r="U142" i="7"/>
  <c r="U143" i="7"/>
  <c r="AF146" i="7"/>
  <c r="AG148" i="7"/>
  <c r="AI150" i="7"/>
  <c r="AI153" i="7"/>
  <c r="U158" i="7"/>
  <c r="U159" i="7"/>
  <c r="AI171" i="7"/>
  <c r="AI174" i="7"/>
  <c r="AG178" i="7"/>
  <c r="AD178" i="7"/>
  <c r="U181" i="7"/>
  <c r="U182" i="7"/>
  <c r="AG186" i="7"/>
  <c r="AC186" i="7"/>
  <c r="AH9" i="7"/>
  <c r="AD9" i="7"/>
  <c r="AG9" i="7"/>
  <c r="AC9" i="7"/>
  <c r="AI9" i="7"/>
  <c r="AB10" i="7"/>
  <c r="AE11" i="7"/>
  <c r="AH13" i="7"/>
  <c r="AD13" i="7"/>
  <c r="AG13" i="7"/>
  <c r="AC13" i="7"/>
  <c r="AI13" i="7"/>
  <c r="AB14" i="7"/>
  <c r="AE15" i="7"/>
  <c r="AH17" i="7"/>
  <c r="AD17" i="7"/>
  <c r="AG17" i="7"/>
  <c r="AC17" i="7"/>
  <c r="AI17" i="7"/>
  <c r="AB18" i="7"/>
  <c r="AE19" i="7"/>
  <c r="AH21" i="7"/>
  <c r="AD21" i="7"/>
  <c r="AG21" i="7"/>
  <c r="AC21" i="7"/>
  <c r="AI21" i="7"/>
  <c r="AB22" i="7"/>
  <c r="AE23" i="7"/>
  <c r="AH25" i="7"/>
  <c r="AD25" i="7"/>
  <c r="AG25" i="7"/>
  <c r="AC25" i="7"/>
  <c r="AI25" i="7"/>
  <c r="AB26" i="7"/>
  <c r="AE27" i="7"/>
  <c r="AH29" i="7"/>
  <c r="AD29" i="7"/>
  <c r="AG29" i="7"/>
  <c r="AC29" i="7"/>
  <c r="AI29" i="7"/>
  <c r="AB30" i="7"/>
  <c r="AE31" i="7"/>
  <c r="AH33" i="7"/>
  <c r="AD33" i="7"/>
  <c r="AG33" i="7"/>
  <c r="AC33" i="7"/>
  <c r="AI33" i="7"/>
  <c r="AB34" i="7"/>
  <c r="AF38" i="7"/>
  <c r="AG39" i="7"/>
  <c r="AC39" i="7"/>
  <c r="AI39" i="7"/>
  <c r="AD39" i="7"/>
  <c r="AH39" i="7"/>
  <c r="AB39" i="7"/>
  <c r="AE39" i="7"/>
  <c r="AH42" i="7"/>
  <c r="AF43" i="7"/>
  <c r="AG46" i="7"/>
  <c r="AC46" i="7"/>
  <c r="AE46" i="7"/>
  <c r="AI46" i="7"/>
  <c r="AD46" i="7"/>
  <c r="U47" i="7"/>
  <c r="AB50" i="7"/>
  <c r="AF54" i="7"/>
  <c r="AG55" i="7"/>
  <c r="AC55" i="7"/>
  <c r="AI55" i="7"/>
  <c r="AD55" i="7"/>
  <c r="AH55" i="7"/>
  <c r="AB55" i="7"/>
  <c r="AE55" i="7"/>
  <c r="AH58" i="7"/>
  <c r="AF59" i="7"/>
  <c r="AG62" i="7"/>
  <c r="AC62" i="7"/>
  <c r="AE62" i="7"/>
  <c r="AI62" i="7"/>
  <c r="AD62" i="7"/>
  <c r="U63" i="7"/>
  <c r="AC73" i="7"/>
  <c r="AG77" i="7"/>
  <c r="AB77" i="7"/>
  <c r="AF77" i="7"/>
  <c r="AC89" i="7"/>
  <c r="AG93" i="7"/>
  <c r="AB93" i="7"/>
  <c r="AF93" i="7"/>
  <c r="AG103" i="7"/>
  <c r="AG67" i="7"/>
  <c r="AC67" i="7"/>
  <c r="AF67" i="7"/>
  <c r="AC70" i="7"/>
  <c r="AC72" i="7"/>
  <c r="AC76" i="7"/>
  <c r="AC80" i="7"/>
  <c r="AC84" i="7"/>
  <c r="AC88" i="7"/>
  <c r="AC92" i="7"/>
  <c r="AH96" i="7"/>
  <c r="AD96" i="7"/>
  <c r="AG96" i="7"/>
  <c r="AC96" i="7"/>
  <c r="AD100" i="7"/>
  <c r="AI100" i="7"/>
  <c r="AC100" i="7"/>
  <c r="AF106" i="7"/>
  <c r="AB106" i="7"/>
  <c r="AH106" i="7"/>
  <c r="AD106" i="7"/>
  <c r="AI106" i="7"/>
  <c r="AG106" i="7"/>
  <c r="AC106" i="7"/>
  <c r="AG185" i="7"/>
  <c r="AG36" i="7"/>
  <c r="AC36" i="7"/>
  <c r="AF36" i="7"/>
  <c r="AG40" i="7"/>
  <c r="AC40" i="7"/>
  <c r="AF40" i="7"/>
  <c r="AG44" i="7"/>
  <c r="AC44" i="7"/>
  <c r="AF44" i="7"/>
  <c r="AG48" i="7"/>
  <c r="AC48" i="7"/>
  <c r="AF48" i="7"/>
  <c r="AG52" i="7"/>
  <c r="AC52" i="7"/>
  <c r="AF52" i="7"/>
  <c r="AG56" i="7"/>
  <c r="AC56" i="7"/>
  <c r="AF56" i="7"/>
  <c r="AG60" i="7"/>
  <c r="AC60" i="7"/>
  <c r="AF60" i="7"/>
  <c r="AG64" i="7"/>
  <c r="AC64" i="7"/>
  <c r="AF64" i="7"/>
  <c r="AB67" i="7"/>
  <c r="AH67" i="7"/>
  <c r="AG68" i="7"/>
  <c r="AC68" i="7"/>
  <c r="AF68" i="7"/>
  <c r="AE70" i="7"/>
  <c r="AC75" i="7"/>
  <c r="AF76" i="7"/>
  <c r="AC79" i="7"/>
  <c r="AF80" i="7"/>
  <c r="AC83" i="7"/>
  <c r="AF84" i="7"/>
  <c r="AC87" i="7"/>
  <c r="AF88" i="7"/>
  <c r="AC91" i="7"/>
  <c r="AF92" i="7"/>
  <c r="AH95" i="7"/>
  <c r="AD95" i="7"/>
  <c r="AG95" i="7"/>
  <c r="AC95" i="7"/>
  <c r="AF96" i="7"/>
  <c r="AH99" i="7"/>
  <c r="AD99" i="7"/>
  <c r="AG99" i="7"/>
  <c r="AC99" i="7"/>
  <c r="AG100" i="7"/>
  <c r="AF102" i="7"/>
  <c r="AB102" i="7"/>
  <c r="AH102" i="7"/>
  <c r="AD102" i="7"/>
  <c r="AI102" i="7"/>
  <c r="AG102" i="7"/>
  <c r="AC102" i="7"/>
  <c r="AE106" i="7"/>
  <c r="AF129" i="7"/>
  <c r="AF133" i="7"/>
  <c r="AF137" i="7"/>
  <c r="AG138" i="7"/>
  <c r="AI140" i="7"/>
  <c r="U141" i="7"/>
  <c r="AI144" i="7"/>
  <c r="U145" i="7"/>
  <c r="AI148" i="7"/>
  <c r="U149" i="7"/>
  <c r="AI152" i="7"/>
  <c r="U153" i="7"/>
  <c r="AI156" i="7"/>
  <c r="U157" i="7"/>
  <c r="AH185" i="7"/>
  <c r="AF186" i="7"/>
  <c r="AB36" i="7"/>
  <c r="AH36" i="7"/>
  <c r="AG37" i="7"/>
  <c r="AC37" i="7"/>
  <c r="AF37" i="7"/>
  <c r="AB40" i="7"/>
  <c r="AH40" i="7"/>
  <c r="AG41" i="7"/>
  <c r="AC41" i="7"/>
  <c r="AF41" i="7"/>
  <c r="AB44" i="7"/>
  <c r="AH44" i="7"/>
  <c r="AG45" i="7"/>
  <c r="AC45" i="7"/>
  <c r="AF45" i="7"/>
  <c r="AB48" i="7"/>
  <c r="AH48" i="7"/>
  <c r="AG49" i="7"/>
  <c r="AC49" i="7"/>
  <c r="AF49" i="7"/>
  <c r="AB52" i="7"/>
  <c r="AH52" i="7"/>
  <c r="AG53" i="7"/>
  <c r="AC53" i="7"/>
  <c r="AF53" i="7"/>
  <c r="AB56" i="7"/>
  <c r="AH56" i="7"/>
  <c r="AG57" i="7"/>
  <c r="AC57" i="7"/>
  <c r="AF57" i="7"/>
  <c r="AB60" i="7"/>
  <c r="AH60" i="7"/>
  <c r="AG61" i="7"/>
  <c r="AC61" i="7"/>
  <c r="AF61" i="7"/>
  <c r="AB64" i="7"/>
  <c r="AH64" i="7"/>
  <c r="AG65" i="7"/>
  <c r="AC65" i="7"/>
  <c r="AF65" i="7"/>
  <c r="AD67" i="7"/>
  <c r="AI67" i="7"/>
  <c r="AB68" i="7"/>
  <c r="AH68" i="7"/>
  <c r="AH69" i="7"/>
  <c r="AD69" i="7"/>
  <c r="AI69" i="7"/>
  <c r="AC69" i="7"/>
  <c r="AG69" i="7"/>
  <c r="AH71" i="7"/>
  <c r="AD71" i="7"/>
  <c r="AI71" i="7"/>
  <c r="AC71" i="7"/>
  <c r="AG71" i="7"/>
  <c r="AC74" i="7"/>
  <c r="AF75" i="7"/>
  <c r="AC78" i="7"/>
  <c r="AF79" i="7"/>
  <c r="AC82" i="7"/>
  <c r="AF83" i="7"/>
  <c r="AC86" i="7"/>
  <c r="AF87" i="7"/>
  <c r="AC90" i="7"/>
  <c r="AF91" i="7"/>
  <c r="AC94" i="7"/>
  <c r="AF95" i="7"/>
  <c r="AH98" i="7"/>
  <c r="AD98" i="7"/>
  <c r="AG98" i="7"/>
  <c r="AC98" i="7"/>
  <c r="AF99" i="7"/>
  <c r="AE102" i="7"/>
  <c r="AH70" i="7"/>
  <c r="AD70" i="7"/>
  <c r="AF70" i="7"/>
  <c r="AI72" i="7"/>
  <c r="AE72" i="7"/>
  <c r="AH72" i="7"/>
  <c r="AD72" i="7"/>
  <c r="AG72" i="7"/>
  <c r="AI73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I99" i="7"/>
  <c r="AF101" i="7"/>
  <c r="AB101" i="7"/>
  <c r="AH101" i="7"/>
  <c r="AD101" i="7"/>
  <c r="AG101" i="7"/>
  <c r="AE101" i="7"/>
  <c r="AC101" i="7"/>
  <c r="AF105" i="7"/>
  <c r="AB105" i="7"/>
  <c r="AH105" i="7"/>
  <c r="AD105" i="7"/>
  <c r="AG105" i="7"/>
  <c r="AE105" i="7"/>
  <c r="AC105" i="7"/>
  <c r="AD73" i="7"/>
  <c r="AH73" i="7"/>
  <c r="AD74" i="7"/>
  <c r="AH74" i="7"/>
  <c r="AD75" i="7"/>
  <c r="AH75" i="7"/>
  <c r="AD76" i="7"/>
  <c r="AH76" i="7"/>
  <c r="AD77" i="7"/>
  <c r="AH77" i="7"/>
  <c r="AD78" i="7"/>
  <c r="AH78" i="7"/>
  <c r="AD79" i="7"/>
  <c r="AH79" i="7"/>
  <c r="AD80" i="7"/>
  <c r="AH80" i="7"/>
  <c r="AD81" i="7"/>
  <c r="AH81" i="7"/>
  <c r="AD82" i="7"/>
  <c r="AH82" i="7"/>
  <c r="AD83" i="7"/>
  <c r="AH83" i="7"/>
  <c r="AD84" i="7"/>
  <c r="AH84" i="7"/>
  <c r="AD85" i="7"/>
  <c r="AH85" i="7"/>
  <c r="AD86" i="7"/>
  <c r="AH86" i="7"/>
  <c r="AD87" i="7"/>
  <c r="AH87" i="7"/>
  <c r="AD88" i="7"/>
  <c r="AH88" i="7"/>
  <c r="AD89" i="7"/>
  <c r="AH89" i="7"/>
  <c r="AD90" i="7"/>
  <c r="AH90" i="7"/>
  <c r="AD91" i="7"/>
  <c r="AH91" i="7"/>
  <c r="AD92" i="7"/>
  <c r="AH92" i="7"/>
  <c r="AD93" i="7"/>
  <c r="AH93" i="7"/>
  <c r="AD94" i="7"/>
  <c r="AH94" i="7"/>
  <c r="AF104" i="7"/>
  <c r="AB104" i="7"/>
  <c r="AH104" i="7"/>
  <c r="AD104" i="7"/>
  <c r="AC104" i="7"/>
  <c r="AF109" i="7"/>
  <c r="AC109" i="7"/>
  <c r="AF113" i="7"/>
  <c r="AC113" i="7"/>
  <c r="AF117" i="7"/>
  <c r="AC117" i="7"/>
  <c r="AF121" i="7"/>
  <c r="AC121" i="7"/>
  <c r="AF125" i="7"/>
  <c r="AC125" i="7"/>
  <c r="AE73" i="7"/>
  <c r="AE74" i="7"/>
  <c r="AE75" i="7"/>
  <c r="AE76" i="7"/>
  <c r="AE77" i="7"/>
  <c r="AE78" i="7"/>
  <c r="AE79" i="7"/>
  <c r="AE80" i="7"/>
  <c r="AE81" i="7"/>
  <c r="AE82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F100" i="7"/>
  <c r="AH100" i="7"/>
  <c r="AE100" i="7"/>
  <c r="AF103" i="7"/>
  <c r="AB103" i="7"/>
  <c r="AH103" i="7"/>
  <c r="AD103" i="7"/>
  <c r="AC103" i="7"/>
  <c r="AF107" i="7"/>
  <c r="AB107" i="7"/>
  <c r="AI107" i="7"/>
  <c r="AH107" i="7"/>
  <c r="AD107" i="7"/>
  <c r="AC107" i="7"/>
  <c r="AF110" i="7"/>
  <c r="AF114" i="7"/>
  <c r="AF118" i="7"/>
  <c r="AF122" i="7"/>
  <c r="AF126" i="7"/>
  <c r="AD108" i="7"/>
  <c r="AH108" i="7"/>
  <c r="AD109" i="7"/>
  <c r="AH109" i="7"/>
  <c r="AD110" i="7"/>
  <c r="AH110" i="7"/>
  <c r="AD111" i="7"/>
  <c r="AH111" i="7"/>
  <c r="AD112" i="7"/>
  <c r="AH112" i="7"/>
  <c r="AD113" i="7"/>
  <c r="AH113" i="7"/>
  <c r="AD114" i="7"/>
  <c r="AH114" i="7"/>
  <c r="AD115" i="7"/>
  <c r="AH115" i="7"/>
  <c r="AD116" i="7"/>
  <c r="AH116" i="7"/>
  <c r="AD117" i="7"/>
  <c r="AH117" i="7"/>
  <c r="AD118" i="7"/>
  <c r="AH118" i="7"/>
  <c r="AD119" i="7"/>
  <c r="AH119" i="7"/>
  <c r="AD120" i="7"/>
  <c r="AH120" i="7"/>
  <c r="AD121" i="7"/>
  <c r="AH121" i="7"/>
  <c r="AD122" i="7"/>
  <c r="AH122" i="7"/>
  <c r="AD123" i="7"/>
  <c r="AH123" i="7"/>
  <c r="AD124" i="7"/>
  <c r="AH124" i="7"/>
  <c r="AD125" i="7"/>
  <c r="AH125" i="7"/>
  <c r="AD126" i="7"/>
  <c r="AH126" i="7"/>
  <c r="AD127" i="7"/>
  <c r="AH127" i="7"/>
  <c r="AD128" i="7"/>
  <c r="AH128" i="7"/>
  <c r="AE108" i="7"/>
  <c r="AI108" i="7"/>
  <c r="AE109" i="7"/>
  <c r="AI109" i="7"/>
  <c r="AE110" i="7"/>
  <c r="AI110" i="7"/>
  <c r="AE111" i="7"/>
  <c r="AI111" i="7"/>
  <c r="AE112" i="7"/>
  <c r="AI112" i="7"/>
  <c r="AE113" i="7"/>
  <c r="AI113" i="7"/>
  <c r="AE114" i="7"/>
  <c r="AI114" i="7"/>
  <c r="AE115" i="7"/>
  <c r="AI115" i="7"/>
  <c r="AE116" i="7"/>
  <c r="AI116" i="7"/>
  <c r="AE117" i="7"/>
  <c r="AI117" i="7"/>
  <c r="AE118" i="7"/>
  <c r="AI118" i="7"/>
  <c r="AE119" i="7"/>
  <c r="AI119" i="7"/>
  <c r="AE120" i="7"/>
  <c r="AI120" i="7"/>
  <c r="AE121" i="7"/>
  <c r="AI121" i="7"/>
  <c r="AE122" i="7"/>
  <c r="AI122" i="7"/>
  <c r="AE123" i="7"/>
  <c r="AI123" i="7"/>
  <c r="AE124" i="7"/>
  <c r="AI124" i="7"/>
  <c r="AE125" i="7"/>
  <c r="AI125" i="7"/>
  <c r="AE126" i="7"/>
  <c r="AI126" i="7"/>
  <c r="AE127" i="7"/>
  <c r="AI127" i="7"/>
  <c r="AE128" i="7"/>
  <c r="AI128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G217" i="7"/>
  <c r="AC217" i="7"/>
  <c r="AD163" i="7"/>
  <c r="AD171" i="7"/>
  <c r="AD179" i="7"/>
  <c r="AI194" i="7"/>
  <c r="AC130" i="7"/>
  <c r="AH130" i="7"/>
  <c r="AC134" i="7"/>
  <c r="AH134" i="7"/>
  <c r="AH167" i="7"/>
  <c r="AC184" i="7"/>
  <c r="AH184" i="7"/>
  <c r="AH187" i="7"/>
  <c r="AG187" i="7"/>
  <c r="AD187" i="7"/>
  <c r="AH183" i="7"/>
  <c r="AG183" i="7"/>
  <c r="AD183" i="7"/>
  <c r="AC132" i="7"/>
  <c r="AH132" i="7"/>
  <c r="AH175" i="7"/>
  <c r="AG184" i="7"/>
  <c r="AI221" i="7"/>
  <c r="U221" i="7"/>
  <c r="U232" i="7"/>
  <c r="AG189" i="7"/>
  <c r="AD189" i="7"/>
  <c r="U208" i="7"/>
  <c r="AF211" i="7"/>
  <c r="AC211" i="7"/>
  <c r="AB129" i="7"/>
  <c r="AG129" i="7"/>
  <c r="AD130" i="7"/>
  <c r="AB131" i="7"/>
  <c r="AG131" i="7"/>
  <c r="AD132" i="7"/>
  <c r="AB133" i="7"/>
  <c r="AG133" i="7"/>
  <c r="AD134" i="7"/>
  <c r="AB135" i="7"/>
  <c r="AG135" i="7"/>
  <c r="AD136" i="7"/>
  <c r="AB137" i="7"/>
  <c r="AG137" i="7"/>
  <c r="AD138" i="7"/>
  <c r="AH139" i="7"/>
  <c r="AD139" i="7"/>
  <c r="AC139" i="7"/>
  <c r="AH140" i="7"/>
  <c r="AD140" i="7"/>
  <c r="AC140" i="7"/>
  <c r="AH141" i="7"/>
  <c r="AD141" i="7"/>
  <c r="AC141" i="7"/>
  <c r="AH142" i="7"/>
  <c r="AD142" i="7"/>
  <c r="AC142" i="7"/>
  <c r="AH143" i="7"/>
  <c r="AD143" i="7"/>
  <c r="AC143" i="7"/>
  <c r="AH144" i="7"/>
  <c r="AD144" i="7"/>
  <c r="AC144" i="7"/>
  <c r="AH145" i="7"/>
  <c r="AD145" i="7"/>
  <c r="AC145" i="7"/>
  <c r="AH146" i="7"/>
  <c r="AD146" i="7"/>
  <c r="AC146" i="7"/>
  <c r="AH147" i="7"/>
  <c r="AD147" i="7"/>
  <c r="AC147" i="7"/>
  <c r="AH148" i="7"/>
  <c r="AD148" i="7"/>
  <c r="AC148" i="7"/>
  <c r="AH149" i="7"/>
  <c r="AD149" i="7"/>
  <c r="AC149" i="7"/>
  <c r="AH150" i="7"/>
  <c r="AD150" i="7"/>
  <c r="AC150" i="7"/>
  <c r="AH151" i="7"/>
  <c r="AD151" i="7"/>
  <c r="AC151" i="7"/>
  <c r="AH152" i="7"/>
  <c r="AD152" i="7"/>
  <c r="AC152" i="7"/>
  <c r="AH153" i="7"/>
  <c r="AD153" i="7"/>
  <c r="AC153" i="7"/>
  <c r="AH154" i="7"/>
  <c r="AD154" i="7"/>
  <c r="AC154" i="7"/>
  <c r="AH155" i="7"/>
  <c r="AD155" i="7"/>
  <c r="AC155" i="7"/>
  <c r="AH156" i="7"/>
  <c r="AD156" i="7"/>
  <c r="AC156" i="7"/>
  <c r="AH157" i="7"/>
  <c r="AD157" i="7"/>
  <c r="AC157" i="7"/>
  <c r="AH158" i="7"/>
  <c r="AD158" i="7"/>
  <c r="AC158" i="7"/>
  <c r="AH159" i="7"/>
  <c r="AD159" i="7"/>
  <c r="AC159" i="7"/>
  <c r="AI160" i="7"/>
  <c r="AD160" i="7"/>
  <c r="AC160" i="7"/>
  <c r="AE162" i="7"/>
  <c r="AF164" i="7"/>
  <c r="AB164" i="7"/>
  <c r="AE164" i="7"/>
  <c r="AI164" i="7"/>
  <c r="AD164" i="7"/>
  <c r="AC164" i="7"/>
  <c r="U164" i="7"/>
  <c r="AE166" i="7"/>
  <c r="AF168" i="7"/>
  <c r="AB168" i="7"/>
  <c r="AE168" i="7"/>
  <c r="AI168" i="7"/>
  <c r="AD168" i="7"/>
  <c r="AC168" i="7"/>
  <c r="U168" i="7"/>
  <c r="AE170" i="7"/>
  <c r="AF172" i="7"/>
  <c r="AB172" i="7"/>
  <c r="AE172" i="7"/>
  <c r="AI172" i="7"/>
  <c r="AD172" i="7"/>
  <c r="AC172" i="7"/>
  <c r="U172" i="7"/>
  <c r="AE174" i="7"/>
  <c r="AF176" i="7"/>
  <c r="AB176" i="7"/>
  <c r="AE176" i="7"/>
  <c r="AI176" i="7"/>
  <c r="AD176" i="7"/>
  <c r="AC176" i="7"/>
  <c r="U176" i="7"/>
  <c r="AE178" i="7"/>
  <c r="AF180" i="7"/>
  <c r="AB180" i="7"/>
  <c r="AE180" i="7"/>
  <c r="AI180" i="7"/>
  <c r="AD180" i="7"/>
  <c r="AC180" i="7"/>
  <c r="U180" i="7"/>
  <c r="AE182" i="7"/>
  <c r="AC188" i="7"/>
  <c r="AH188" i="7"/>
  <c r="AG188" i="7"/>
  <c r="AC136" i="7"/>
  <c r="AH136" i="7"/>
  <c r="AC138" i="7"/>
  <c r="AI225" i="7"/>
  <c r="U225" i="7"/>
  <c r="AF227" i="7"/>
  <c r="U227" i="7"/>
  <c r="AI229" i="7"/>
  <c r="U229" i="7"/>
  <c r="AI231" i="7"/>
  <c r="U231" i="7"/>
  <c r="U192" i="7"/>
  <c r="AG195" i="7"/>
  <c r="AF197" i="7"/>
  <c r="AC197" i="7"/>
  <c r="AF198" i="7"/>
  <c r="AC198" i="7"/>
  <c r="AF199" i="7"/>
  <c r="AC199" i="7"/>
  <c r="U201" i="7"/>
  <c r="AF210" i="7"/>
  <c r="AC210" i="7"/>
  <c r="U211" i="7"/>
  <c r="AG218" i="7"/>
  <c r="AC218" i="7"/>
  <c r="U218" i="7"/>
  <c r="AC129" i="7"/>
  <c r="AI130" i="7"/>
  <c r="AC131" i="7"/>
  <c r="AI132" i="7"/>
  <c r="AC133" i="7"/>
  <c r="AI134" i="7"/>
  <c r="AC135" i="7"/>
  <c r="AI136" i="7"/>
  <c r="AC137" i="7"/>
  <c r="AI138" i="7"/>
  <c r="AF138" i="7"/>
  <c r="AF163" i="7"/>
  <c r="AB163" i="7"/>
  <c r="AG163" i="7"/>
  <c r="AE163" i="7"/>
  <c r="AC163" i="7"/>
  <c r="AF167" i="7"/>
  <c r="AB167" i="7"/>
  <c r="AG167" i="7"/>
  <c r="AE167" i="7"/>
  <c r="AC167" i="7"/>
  <c r="AF171" i="7"/>
  <c r="AB171" i="7"/>
  <c r="AG171" i="7"/>
  <c r="AE171" i="7"/>
  <c r="AC171" i="7"/>
  <c r="AF175" i="7"/>
  <c r="AB175" i="7"/>
  <c r="AG175" i="7"/>
  <c r="AE175" i="7"/>
  <c r="AC175" i="7"/>
  <c r="AF179" i="7"/>
  <c r="AB179" i="7"/>
  <c r="AG179" i="7"/>
  <c r="AE179" i="7"/>
  <c r="AC179" i="7"/>
  <c r="AF183" i="7"/>
  <c r="AC183" i="7"/>
  <c r="U184" i="7"/>
  <c r="AF161" i="7"/>
  <c r="AB161" i="7"/>
  <c r="AC161" i="7"/>
  <c r="AH161" i="7"/>
  <c r="AF165" i="7"/>
  <c r="AB165" i="7"/>
  <c r="AC165" i="7"/>
  <c r="AH165" i="7"/>
  <c r="AF169" i="7"/>
  <c r="AB169" i="7"/>
  <c r="AC169" i="7"/>
  <c r="AH169" i="7"/>
  <c r="AF173" i="7"/>
  <c r="AB173" i="7"/>
  <c r="AC173" i="7"/>
  <c r="AH173" i="7"/>
  <c r="AF177" i="7"/>
  <c r="AB177" i="7"/>
  <c r="AC177" i="7"/>
  <c r="AH177" i="7"/>
  <c r="AF181" i="7"/>
  <c r="AB181" i="7"/>
  <c r="AC181" i="7"/>
  <c r="AH181" i="7"/>
  <c r="AD186" i="7"/>
  <c r="AI223" i="7"/>
  <c r="U223" i="7"/>
  <c r="AI230" i="7"/>
  <c r="U230" i="7"/>
  <c r="AF201" i="7"/>
  <c r="AC201" i="7"/>
  <c r="AF202" i="7"/>
  <c r="AC202" i="7"/>
  <c r="AF203" i="7"/>
  <c r="AC203" i="7"/>
  <c r="AF217" i="7"/>
  <c r="AF21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E142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F160" i="7"/>
  <c r="AE160" i="7"/>
  <c r="AD161" i="7"/>
  <c r="AI161" i="7"/>
  <c r="AF162" i="7"/>
  <c r="AB162" i="7"/>
  <c r="AC162" i="7"/>
  <c r="AH162" i="7"/>
  <c r="U163" i="7"/>
  <c r="AD165" i="7"/>
  <c r="AI165" i="7"/>
  <c r="AF166" i="7"/>
  <c r="AB166" i="7"/>
  <c r="AC166" i="7"/>
  <c r="AH166" i="7"/>
  <c r="U167" i="7"/>
  <c r="AD169" i="7"/>
  <c r="AI169" i="7"/>
  <c r="AF170" i="7"/>
  <c r="AB170" i="7"/>
  <c r="AC170" i="7"/>
  <c r="AH170" i="7"/>
  <c r="U171" i="7"/>
  <c r="AD173" i="7"/>
  <c r="AI173" i="7"/>
  <c r="AF174" i="7"/>
  <c r="AB174" i="7"/>
  <c r="AC174" i="7"/>
  <c r="AH174" i="7"/>
  <c r="U175" i="7"/>
  <c r="AD177" i="7"/>
  <c r="AI177" i="7"/>
  <c r="AF178" i="7"/>
  <c r="AB178" i="7"/>
  <c r="AC178" i="7"/>
  <c r="AH178" i="7"/>
  <c r="U179" i="7"/>
  <c r="AD181" i="7"/>
  <c r="AI181" i="7"/>
  <c r="AF182" i="7"/>
  <c r="AB182" i="7"/>
  <c r="AC182" i="7"/>
  <c r="AH182" i="7"/>
  <c r="AF184" i="7"/>
  <c r="U185" i="7"/>
  <c r="AF188" i="7"/>
  <c r="AE183" i="7"/>
  <c r="AI183" i="7"/>
  <c r="AE184" i="7"/>
  <c r="AI184" i="7"/>
  <c r="AE185" i="7"/>
  <c r="AI185" i="7"/>
  <c r="AE186" i="7"/>
  <c r="AI186" i="7"/>
  <c r="AE187" i="7"/>
  <c r="AI187" i="7"/>
  <c r="AE188" i="7"/>
  <c r="AI188" i="7"/>
  <c r="AB183" i="7"/>
  <c r="AB184" i="7"/>
  <c r="AB185" i="7"/>
  <c r="AB186" i="7"/>
  <c r="AB187" i="7"/>
  <c r="AB188" i="7"/>
  <c r="AF193" i="7"/>
  <c r="AB193" i="7"/>
  <c r="AH193" i="7"/>
  <c r="AD193" i="7"/>
  <c r="AC193" i="7"/>
  <c r="AE194" i="7"/>
  <c r="AG200" i="7"/>
  <c r="AG204" i="7"/>
  <c r="AG208" i="7"/>
  <c r="AG212" i="7"/>
  <c r="AG216" i="7"/>
  <c r="AE189" i="7"/>
  <c r="AI189" i="7"/>
  <c r="AF190" i="7"/>
  <c r="AH190" i="7"/>
  <c r="AD190" i="7"/>
  <c r="AG190" i="7"/>
  <c r="AF196" i="7"/>
  <c r="AB196" i="7"/>
  <c r="AH196" i="7"/>
  <c r="AD196" i="7"/>
  <c r="AC196" i="7"/>
  <c r="AF192" i="7"/>
  <c r="AB192" i="7"/>
  <c r="AH192" i="7"/>
  <c r="AD192" i="7"/>
  <c r="AC192" i="7"/>
  <c r="AE193" i="7"/>
  <c r="AG194" i="7"/>
  <c r="AB189" i="7"/>
  <c r="AF189" i="7"/>
  <c r="AB190" i="7"/>
  <c r="AI190" i="7"/>
  <c r="AF191" i="7"/>
  <c r="AB191" i="7"/>
  <c r="AH191" i="7"/>
  <c r="AD191" i="7"/>
  <c r="AC191" i="7"/>
  <c r="AE192" i="7"/>
  <c r="AG193" i="7"/>
  <c r="AF195" i="7"/>
  <c r="AB195" i="7"/>
  <c r="AH195" i="7"/>
  <c r="AD195" i="7"/>
  <c r="AC195" i="7"/>
  <c r="AE196" i="7"/>
  <c r="AI220" i="7"/>
  <c r="AI224" i="7"/>
  <c r="AF228" i="7"/>
  <c r="AI232" i="7"/>
  <c r="AC189" i="7"/>
  <c r="AC190" i="7"/>
  <c r="AE191" i="7"/>
  <c r="AG192" i="7"/>
  <c r="AI193" i="7"/>
  <c r="AF194" i="7"/>
  <c r="AB194" i="7"/>
  <c r="AH194" i="7"/>
  <c r="AD194" i="7"/>
  <c r="AC194" i="7"/>
  <c r="AE195" i="7"/>
  <c r="AG196" i="7"/>
  <c r="AF200" i="7"/>
  <c r="AF204" i="7"/>
  <c r="AF208" i="7"/>
  <c r="AF212" i="7"/>
  <c r="AF216" i="7"/>
  <c r="AD197" i="7"/>
  <c r="AH197" i="7"/>
  <c r="AD198" i="7"/>
  <c r="AH198" i="7"/>
  <c r="AD199" i="7"/>
  <c r="AH199" i="7"/>
  <c r="AD200" i="7"/>
  <c r="AH200" i="7"/>
  <c r="AD201" i="7"/>
  <c r="AH201" i="7"/>
  <c r="AD202" i="7"/>
  <c r="AH202" i="7"/>
  <c r="AD203" i="7"/>
  <c r="AH203" i="7"/>
  <c r="AD204" i="7"/>
  <c r="AH204" i="7"/>
  <c r="AD205" i="7"/>
  <c r="AH205" i="7"/>
  <c r="AD206" i="7"/>
  <c r="AH206" i="7"/>
  <c r="AD207" i="7"/>
  <c r="AH207" i="7"/>
  <c r="AD208" i="7"/>
  <c r="AH208" i="7"/>
  <c r="AD209" i="7"/>
  <c r="AH209" i="7"/>
  <c r="AD210" i="7"/>
  <c r="AH210" i="7"/>
  <c r="AD211" i="7"/>
  <c r="AH211" i="7"/>
  <c r="AD212" i="7"/>
  <c r="AH212" i="7"/>
  <c r="AD213" i="7"/>
  <c r="AH213" i="7"/>
  <c r="AD214" i="7"/>
  <c r="AH214" i="7"/>
  <c r="AD215" i="7"/>
  <c r="AH215" i="7"/>
  <c r="AD216" i="7"/>
  <c r="AH216" i="7"/>
  <c r="AD217" i="7"/>
  <c r="AH217" i="7"/>
  <c r="AD218" i="7"/>
  <c r="AH218" i="7"/>
  <c r="AE197" i="7"/>
  <c r="AI197" i="7"/>
  <c r="AE198" i="7"/>
  <c r="AI198" i="7"/>
  <c r="AE199" i="7"/>
  <c r="AI199" i="7"/>
  <c r="AE200" i="7"/>
  <c r="AI200" i="7"/>
  <c r="AE201" i="7"/>
  <c r="AI201" i="7"/>
  <c r="AE202" i="7"/>
  <c r="AI202" i="7"/>
  <c r="AE203" i="7"/>
  <c r="AI203" i="7"/>
  <c r="AE204" i="7"/>
  <c r="AI204" i="7"/>
  <c r="AE205" i="7"/>
  <c r="AI205" i="7"/>
  <c r="AE206" i="7"/>
  <c r="AI206" i="7"/>
  <c r="AE207" i="7"/>
  <c r="AI207" i="7"/>
  <c r="AE208" i="7"/>
  <c r="AI208" i="7"/>
  <c r="AE209" i="7"/>
  <c r="AI209" i="7"/>
  <c r="AE210" i="7"/>
  <c r="AI210" i="7"/>
  <c r="AE211" i="7"/>
  <c r="AI211" i="7"/>
  <c r="AE212" i="7"/>
  <c r="AI212" i="7"/>
  <c r="AE213" i="7"/>
  <c r="AI213" i="7"/>
  <c r="AE214" i="7"/>
  <c r="AI214" i="7"/>
  <c r="AE215" i="7"/>
  <c r="AI215" i="7"/>
  <c r="AE216" i="7"/>
  <c r="AI216" i="7"/>
  <c r="AE217" i="7"/>
  <c r="AI217" i="7"/>
  <c r="AE218" i="7"/>
  <c r="AI218" i="7"/>
  <c r="AB197" i="7"/>
  <c r="AB198" i="7"/>
  <c r="AB199" i="7"/>
  <c r="AB200" i="7"/>
  <c r="AB201" i="7"/>
  <c r="AB202" i="7"/>
  <c r="AB203" i="7"/>
  <c r="AB204" i="7"/>
  <c r="AB205" i="7"/>
  <c r="AB206" i="7"/>
  <c r="AB207" i="7"/>
  <c r="AB208" i="7"/>
  <c r="AB209" i="7"/>
  <c r="AB210" i="7"/>
  <c r="AB211" i="7"/>
  <c r="AB212" i="7"/>
  <c r="AB213" i="7"/>
  <c r="AB214" i="7"/>
  <c r="AB215" i="7"/>
  <c r="AB216" i="7"/>
  <c r="AB217" i="7"/>
  <c r="AB218" i="7"/>
  <c r="AC220" i="7"/>
  <c r="AC221" i="7"/>
  <c r="AG222" i="7"/>
  <c r="AG223" i="7"/>
  <c r="AG224" i="7"/>
  <c r="AC226" i="7"/>
  <c r="AC227" i="7"/>
  <c r="AC228" i="7"/>
  <c r="AG228" i="7"/>
  <c r="AG229" i="7"/>
  <c r="AC231" i="7"/>
  <c r="AG231" i="7"/>
  <c r="AC232" i="7"/>
  <c r="AG232" i="7"/>
  <c r="AC233" i="7"/>
  <c r="AG233" i="7"/>
  <c r="AD219" i="7"/>
  <c r="AH219" i="7"/>
  <c r="AD220" i="7"/>
  <c r="AH220" i="7"/>
  <c r="AD221" i="7"/>
  <c r="AH221" i="7"/>
  <c r="AD222" i="7"/>
  <c r="AH222" i="7"/>
  <c r="AD223" i="7"/>
  <c r="AH223" i="7"/>
  <c r="AD224" i="7"/>
  <c r="AH224" i="7"/>
  <c r="AD225" i="7"/>
  <c r="AH225" i="7"/>
  <c r="AD226" i="7"/>
  <c r="AH226" i="7"/>
  <c r="AD227" i="7"/>
  <c r="AH227" i="7"/>
  <c r="AD228" i="7"/>
  <c r="AH228" i="7"/>
  <c r="AD229" i="7"/>
  <c r="AH229" i="7"/>
  <c r="AD230" i="7"/>
  <c r="AH230" i="7"/>
  <c r="AD231" i="7"/>
  <c r="AH231" i="7"/>
  <c r="AD232" i="7"/>
  <c r="AH232" i="7"/>
  <c r="AD233" i="7"/>
  <c r="AH233" i="7"/>
  <c r="AG219" i="7"/>
  <c r="AG220" i="7"/>
  <c r="AG221" i="7"/>
  <c r="AC223" i="7"/>
  <c r="AC225" i="7"/>
  <c r="AG225" i="7"/>
  <c r="AG226" i="7"/>
  <c r="AG227" i="7"/>
  <c r="AC229" i="7"/>
  <c r="AC230" i="7"/>
  <c r="AG230" i="7"/>
  <c r="AE219" i="7"/>
  <c r="AI219" i="7"/>
  <c r="AE220" i="7"/>
  <c r="AE221" i="7"/>
  <c r="AE222" i="7"/>
  <c r="AE223" i="7"/>
  <c r="AE224" i="7"/>
  <c r="AE225" i="7"/>
  <c r="AE226" i="7"/>
  <c r="AE227" i="7"/>
  <c r="AI227" i="7"/>
  <c r="AE228" i="7"/>
  <c r="AI228" i="7"/>
  <c r="AE229" i="7"/>
  <c r="AE230" i="7"/>
  <c r="AE231" i="7"/>
  <c r="AE232" i="7"/>
  <c r="AE233" i="7"/>
  <c r="AI233" i="7"/>
  <c r="AC219" i="7"/>
  <c r="AC222" i="7"/>
  <c r="AC224" i="7"/>
  <c r="AB220" i="7"/>
  <c r="AB221" i="7"/>
  <c r="AB222" i="7"/>
  <c r="AB223" i="7"/>
  <c r="AB224" i="7"/>
  <c r="AB225" i="7"/>
  <c r="AB226" i="7"/>
  <c r="AB229" i="7"/>
  <c r="AB230" i="7"/>
  <c r="AB231" i="7"/>
  <c r="AB232" i="7"/>
  <c r="AB8" i="8" l="1"/>
  <c r="AJ8" i="8"/>
  <c r="AL8" i="8" s="1"/>
  <c r="AM8" i="8"/>
  <c r="AJ249" i="8"/>
  <c r="AL249" i="8" s="1"/>
  <c r="U249" i="8" s="1"/>
  <c r="AM249" i="8"/>
  <c r="AJ7" i="8"/>
  <c r="AL7" i="8" s="1"/>
  <c r="AM7" i="8"/>
  <c r="U8" i="8" l="1"/>
  <c r="U7" i="8"/>
  <c r="T234" i="7" l="1"/>
  <c r="T235" i="7"/>
  <c r="T236" i="7"/>
  <c r="T237" i="7"/>
  <c r="T238" i="7"/>
  <c r="T239" i="7"/>
  <c r="T240" i="7"/>
  <c r="T241" i="7"/>
  <c r="T242" i="7"/>
  <c r="T243" i="7"/>
  <c r="T244" i="7"/>
  <c r="T245" i="7"/>
  <c r="T246" i="7"/>
  <c r="T248" i="7"/>
  <c r="T250" i="7"/>
  <c r="O7" i="7" l="1"/>
  <c r="T7" i="7" s="1"/>
  <c r="W7" i="7" s="1"/>
  <c r="S7" i="7"/>
  <c r="O8" i="7"/>
  <c r="S8" i="7"/>
  <c r="O234" i="7"/>
  <c r="W234" i="7" s="1"/>
  <c r="S234" i="7"/>
  <c r="O235" i="7"/>
  <c r="S235" i="7"/>
  <c r="O236" i="7"/>
  <c r="W236" i="7" s="1"/>
  <c r="S236" i="7"/>
  <c r="O237" i="7"/>
  <c r="S237" i="7"/>
  <c r="O238" i="7"/>
  <c r="W238" i="7" s="1"/>
  <c r="S238" i="7"/>
  <c r="O239" i="7"/>
  <c r="S239" i="7"/>
  <c r="O240" i="7"/>
  <c r="W240" i="7" s="1"/>
  <c r="S240" i="7"/>
  <c r="O241" i="7"/>
  <c r="S241" i="7"/>
  <c r="O242" i="7"/>
  <c r="W242" i="7" s="1"/>
  <c r="S242" i="7"/>
  <c r="O243" i="7"/>
  <c r="S243" i="7"/>
  <c r="O244" i="7"/>
  <c r="W244" i="7" s="1"/>
  <c r="S244" i="7"/>
  <c r="O245" i="7"/>
  <c r="S245" i="7"/>
  <c r="O246" i="7"/>
  <c r="W246" i="7" s="1"/>
  <c r="S246" i="7"/>
  <c r="O248" i="7"/>
  <c r="S248" i="7"/>
  <c r="O249" i="7"/>
  <c r="S249" i="7"/>
  <c r="O250" i="7"/>
  <c r="S250" i="7"/>
  <c r="AO245" i="7"/>
  <c r="AN245" i="7"/>
  <c r="V245" i="7" s="1"/>
  <c r="AO244" i="7"/>
  <c r="AN244" i="7"/>
  <c r="V244" i="7" s="1"/>
  <c r="T8" i="7" l="1"/>
  <c r="W249" i="7"/>
  <c r="T249" i="7"/>
  <c r="AF244" i="7"/>
  <c r="W250" i="7"/>
  <c r="W248" i="7"/>
  <c r="AC245" i="7"/>
  <c r="W243" i="7"/>
  <c r="W241" i="7"/>
  <c r="W239" i="7"/>
  <c r="W237" i="7"/>
  <c r="W235" i="7"/>
  <c r="W8" i="7"/>
  <c r="AC244" i="7"/>
  <c r="AG244" i="7"/>
  <c r="X244" i="7"/>
  <c r="AD244" i="7"/>
  <c r="AH244" i="7"/>
  <c r="AD245" i="7"/>
  <c r="AE244" i="7"/>
  <c r="AI244" i="7"/>
  <c r="AB244" i="7"/>
  <c r="AE245" i="7" l="1"/>
  <c r="AG245" i="7"/>
  <c r="AB245" i="7"/>
  <c r="W245" i="7"/>
  <c r="X245" i="7" s="1"/>
  <c r="AF245" i="7"/>
  <c r="AI245" i="7"/>
  <c r="AH245" i="7"/>
  <c r="AJ245" i="7"/>
  <c r="AL245" i="7" s="1"/>
  <c r="AM245" i="7"/>
  <c r="AJ244" i="7"/>
  <c r="AL244" i="7" s="1"/>
  <c r="AM244" i="7"/>
  <c r="U244" i="7" l="1"/>
  <c r="U245" i="7"/>
  <c r="AN8" i="7" l="1"/>
  <c r="AO8" i="7"/>
  <c r="AN234" i="7"/>
  <c r="V234" i="7" s="1"/>
  <c r="AO234" i="7"/>
  <c r="AN235" i="7"/>
  <c r="V235" i="7" s="1"/>
  <c r="AO235" i="7"/>
  <c r="AN236" i="7"/>
  <c r="V236" i="7" s="1"/>
  <c r="AO236" i="7"/>
  <c r="AN237" i="7"/>
  <c r="V237" i="7" s="1"/>
  <c r="AO237" i="7"/>
  <c r="AN238" i="7"/>
  <c r="V238" i="7" s="1"/>
  <c r="AO238" i="7"/>
  <c r="AN239" i="7"/>
  <c r="V239" i="7" s="1"/>
  <c r="AO239" i="7"/>
  <c r="AN240" i="7"/>
  <c r="V240" i="7" s="1"/>
  <c r="AO240" i="7"/>
  <c r="AN241" i="7"/>
  <c r="V241" i="7" s="1"/>
  <c r="AO241" i="7"/>
  <c r="AN242" i="7"/>
  <c r="V242" i="7" s="1"/>
  <c r="AO242" i="7"/>
  <c r="AN243" i="7"/>
  <c r="V243" i="7" s="1"/>
  <c r="AO243" i="7"/>
  <c r="AN246" i="7"/>
  <c r="V246" i="7" s="1"/>
  <c r="AO246" i="7"/>
  <c r="AN248" i="7"/>
  <c r="V248" i="7" s="1"/>
  <c r="AO248" i="7"/>
  <c r="AN249" i="7"/>
  <c r="V249" i="7" s="1"/>
  <c r="AO249" i="7"/>
  <c r="AN250" i="7"/>
  <c r="V250" i="7" s="1"/>
  <c r="AO250" i="7"/>
  <c r="AO7" i="7"/>
  <c r="AN7" i="7"/>
  <c r="V8" i="7" l="1"/>
  <c r="V7" i="7"/>
  <c r="AB7" i="7" s="1"/>
  <c r="AB237" i="7"/>
  <c r="AF248" i="7"/>
  <c r="AI237" i="7"/>
  <c r="AH237" i="7"/>
  <c r="AB248" i="7"/>
  <c r="AE248" i="7"/>
  <c r="AC248" i="7"/>
  <c r="AI248" i="7"/>
  <c r="AD248" i="7"/>
  <c r="AH248" i="7"/>
  <c r="X250" i="7"/>
  <c r="X239" i="7"/>
  <c r="X238" i="7"/>
  <c r="X242" i="7"/>
  <c r="X246" i="7"/>
  <c r="X248" i="7"/>
  <c r="AB241" i="7"/>
  <c r="AC8" i="7"/>
  <c r="AD235" i="7"/>
  <c r="AE234" i="7"/>
  <c r="AD236" i="7"/>
  <c r="X237" i="7" l="1"/>
  <c r="AC237" i="7"/>
  <c r="AG248" i="7"/>
  <c r="AE237" i="7"/>
  <c r="AD237" i="7"/>
  <c r="AG237" i="7"/>
  <c r="AF237" i="7"/>
  <c r="AC241" i="7"/>
  <c r="AH234" i="7"/>
  <c r="AG236" i="7"/>
  <c r="AI236" i="7"/>
  <c r="AH241" i="7"/>
  <c r="AD8" i="7"/>
  <c r="AF234" i="7"/>
  <c r="AD243" i="7"/>
  <c r="AI243" i="7"/>
  <c r="AH243" i="7"/>
  <c r="AB243" i="7"/>
  <c r="AE243" i="7"/>
  <c r="AG243" i="7"/>
  <c r="AF243" i="7"/>
  <c r="AC243" i="7"/>
  <c r="AC246" i="7"/>
  <c r="AH246" i="7"/>
  <c r="AG246" i="7"/>
  <c r="AE246" i="7"/>
  <c r="AF246" i="7"/>
  <c r="AI246" i="7"/>
  <c r="AD246" i="7"/>
  <c r="AB246" i="7"/>
  <c r="AD250" i="7"/>
  <c r="AC250" i="7"/>
  <c r="AG250" i="7"/>
  <c r="AH250" i="7"/>
  <c r="AB250" i="7"/>
  <c r="AI250" i="7"/>
  <c r="AE250" i="7"/>
  <c r="AF250" i="7"/>
  <c r="AC235" i="7"/>
  <c r="AE235" i="7"/>
  <c r="AE236" i="7"/>
  <c r="AC236" i="7"/>
  <c r="AD241" i="7"/>
  <c r="AI241" i="7"/>
  <c r="AD234" i="7"/>
  <c r="AB234" i="7"/>
  <c r="AF8" i="7"/>
  <c r="AD239" i="7"/>
  <c r="AC239" i="7"/>
  <c r="AH239" i="7"/>
  <c r="AB239" i="7"/>
  <c r="AE239" i="7"/>
  <c r="AF239" i="7"/>
  <c r="AI239" i="7"/>
  <c r="AG239" i="7"/>
  <c r="AE249" i="7"/>
  <c r="AD249" i="7"/>
  <c r="AH249" i="7"/>
  <c r="AI249" i="7"/>
  <c r="AC249" i="7"/>
  <c r="AB249" i="7"/>
  <c r="AG249" i="7"/>
  <c r="AF249" i="7"/>
  <c r="AC240" i="7"/>
  <c r="AF240" i="7"/>
  <c r="AB240" i="7"/>
  <c r="AG240" i="7"/>
  <c r="AE240" i="7"/>
  <c r="AH240" i="7"/>
  <c r="AD240" i="7"/>
  <c r="AI240" i="7"/>
  <c r="AE242" i="7"/>
  <c r="AF242" i="7"/>
  <c r="AH242" i="7"/>
  <c r="AI242" i="7"/>
  <c r="AC242" i="7"/>
  <c r="AD242" i="7"/>
  <c r="AG242" i="7"/>
  <c r="AB242" i="7"/>
  <c r="AF235" i="7"/>
  <c r="AH235" i="7"/>
  <c r="AF236" i="7"/>
  <c r="AH236" i="7"/>
  <c r="AE241" i="7"/>
  <c r="AF241" i="7"/>
  <c r="AG234" i="7"/>
  <c r="AI234" i="7"/>
  <c r="AG235" i="7"/>
  <c r="AI235" i="7"/>
  <c r="AE238" i="7"/>
  <c r="AD238" i="7"/>
  <c r="AF238" i="7"/>
  <c r="AI238" i="7"/>
  <c r="AH238" i="7"/>
  <c r="AB238" i="7"/>
  <c r="AC238" i="7"/>
  <c r="AG238" i="7"/>
  <c r="AB235" i="7"/>
  <c r="AB236" i="7"/>
  <c r="AG241" i="7"/>
  <c r="AC234" i="7"/>
  <c r="AG8" i="7"/>
  <c r="AI8" i="7"/>
  <c r="AB8" i="7"/>
  <c r="AE8" i="7"/>
  <c r="AH8" i="7"/>
  <c r="AH7" i="7"/>
  <c r="AG7" i="7"/>
  <c r="AE7" i="7"/>
  <c r="AF7" i="7"/>
  <c r="AI7" i="7"/>
  <c r="AC7" i="7"/>
  <c r="AD7" i="7"/>
  <c r="AJ248" i="7"/>
  <c r="AL248" i="7" s="1"/>
  <c r="AM248" i="7"/>
  <c r="X240" i="7"/>
  <c r="X235" i="7"/>
  <c r="X241" i="7"/>
  <c r="X236" i="7"/>
  <c r="X8" i="7"/>
  <c r="X234" i="7"/>
  <c r="X249" i="7"/>
  <c r="X243" i="7"/>
  <c r="X7" i="7"/>
  <c r="U248" i="7" l="1"/>
  <c r="AJ237" i="7"/>
  <c r="AL237" i="7" s="1"/>
  <c r="AM237" i="7"/>
  <c r="AM234" i="7"/>
  <c r="AJ236" i="7"/>
  <c r="AL236" i="7" s="1"/>
  <c r="AJ235" i="7"/>
  <c r="AL235" i="7" s="1"/>
  <c r="AM235" i="7"/>
  <c r="AM241" i="7"/>
  <c r="AJ241" i="7"/>
  <c r="AL241" i="7" s="1"/>
  <c r="AM236" i="7"/>
  <c r="AJ8" i="7"/>
  <c r="AL8" i="7" s="1"/>
  <c r="AJ238" i="7"/>
  <c r="AL238" i="7" s="1"/>
  <c r="AM238" i="7"/>
  <c r="AJ239" i="7"/>
  <c r="AL239" i="7" s="1"/>
  <c r="AM239" i="7"/>
  <c r="AM250" i="7"/>
  <c r="AJ250" i="7"/>
  <c r="AL250" i="7" s="1"/>
  <c r="AM246" i="7"/>
  <c r="AJ246" i="7"/>
  <c r="AL246" i="7" s="1"/>
  <c r="AM243" i="7"/>
  <c r="AJ243" i="7"/>
  <c r="AL243" i="7" s="1"/>
  <c r="AJ234" i="7"/>
  <c r="AL234" i="7" s="1"/>
  <c r="AJ242" i="7"/>
  <c r="AL242" i="7" s="1"/>
  <c r="AM242" i="7"/>
  <c r="AJ240" i="7"/>
  <c r="AL240" i="7" s="1"/>
  <c r="AM240" i="7"/>
  <c r="AJ249" i="7"/>
  <c r="AL249" i="7" s="1"/>
  <c r="AM249" i="7"/>
  <c r="AJ7" i="7"/>
  <c r="AL7" i="7" s="1"/>
  <c r="AM8" i="7"/>
  <c r="AM7" i="7"/>
  <c r="U239" i="7" l="1"/>
  <c r="U235" i="7"/>
  <c r="U7" i="7"/>
  <c r="U237" i="7"/>
  <c r="U234" i="7"/>
  <c r="U249" i="7"/>
  <c r="U242" i="7"/>
  <c r="U240" i="7"/>
  <c r="U243" i="7"/>
  <c r="U250" i="7"/>
  <c r="U241" i="7"/>
  <c r="U236" i="7"/>
  <c r="U238" i="7"/>
  <c r="U246" i="7"/>
  <c r="U8" i="7"/>
</calcChain>
</file>

<file path=xl/sharedStrings.xml><?xml version="1.0" encoding="utf-8"?>
<sst xmlns="http://schemas.openxmlformats.org/spreadsheetml/2006/main" count="1715" uniqueCount="244">
  <si>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</si>
  <si>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</si>
  <si>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</si>
  <si>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</si>
  <si>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</si>
  <si>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</si>
  <si>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</si>
  <si>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</si>
  <si>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</si>
  <si>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</si>
  <si>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</si>
  <si>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</si>
  <si>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</si>
  <si>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</si>
  <si>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</si>
  <si>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</si>
  <si>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REGIONAL</t>
  </si>
  <si>
    <t>INTERNATIONAL B</t>
  </si>
  <si>
    <t>INTERNATIONAL A</t>
  </si>
  <si>
    <t>OLYMPIQUE</t>
  </si>
  <si>
    <t xml:space="preserve"> </t>
  </si>
  <si>
    <t xml:space="preserve">DEB 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</si>
  <si>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</si>
  <si>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</si>
  <si>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</si>
  <si>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</si>
  <si>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</si>
  <si>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</si>
  <si>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</si>
  <si>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</si>
  <si>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</si>
  <si>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REGION</t>
  </si>
  <si>
    <t>France</t>
  </si>
  <si>
    <t>EUROPE</t>
  </si>
  <si>
    <t>MONDE</t>
  </si>
  <si>
    <t>FRANCE</t>
  </si>
  <si>
    <t>MON +</t>
  </si>
  <si>
    <t>EUR +</t>
  </si>
  <si>
    <t>FRA +</t>
  </si>
  <si>
    <t>H</t>
  </si>
  <si>
    <t>W35</t>
  </si>
  <si>
    <t>W40</t>
  </si>
  <si>
    <t>W45</t>
  </si>
  <si>
    <t>W50</t>
  </si>
  <si>
    <t>W55</t>
  </si>
  <si>
    <t>W60</t>
  </si>
  <si>
    <t>W65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</si>
  <si>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</si>
  <si>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</si>
  <si>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</si>
  <si>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</si>
  <si>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</si>
  <si>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</si>
  <si>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</si>
  <si>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</si>
  <si>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</si>
  <si>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MELTZER</t>
  </si>
  <si>
    <t>W35 -45</t>
  </si>
  <si>
    <t>W35 -49</t>
  </si>
  <si>
    <t>W35 -55</t>
  </si>
  <si>
    <t>W35 -59</t>
  </si>
  <si>
    <t>W35 -64</t>
  </si>
  <si>
    <t>W35 -71</t>
  </si>
  <si>
    <t>W35 -76</t>
  </si>
  <si>
    <t>W35 -81</t>
  </si>
  <si>
    <t>W35 -87</t>
  </si>
  <si>
    <t>W35 &gt;87</t>
  </si>
  <si>
    <t>W40 -45</t>
  </si>
  <si>
    <t>W40 -49</t>
  </si>
  <si>
    <t>W40 -55</t>
  </si>
  <si>
    <t>W40 -59</t>
  </si>
  <si>
    <t>W40 -64</t>
  </si>
  <si>
    <t>W40 -71</t>
  </si>
  <si>
    <t>W40 -76</t>
  </si>
  <si>
    <t>W40 -81</t>
  </si>
  <si>
    <t>W40 -87</t>
  </si>
  <si>
    <t>W40 &gt;87</t>
  </si>
  <si>
    <t>W45 -45</t>
  </si>
  <si>
    <t>W45 -49</t>
  </si>
  <si>
    <t>W45 -55</t>
  </si>
  <si>
    <t>W45 -59</t>
  </si>
  <si>
    <t>W45 -64</t>
  </si>
  <si>
    <t>W45 -71</t>
  </si>
  <si>
    <t>W45 -76</t>
  </si>
  <si>
    <t>W45 -81</t>
  </si>
  <si>
    <t>W45 -87</t>
  </si>
  <si>
    <t>W45 &gt;87</t>
  </si>
  <si>
    <t>W50 -45</t>
  </si>
  <si>
    <t>W50 -49</t>
  </si>
  <si>
    <t>W50 -55</t>
  </si>
  <si>
    <t>W50 -59</t>
  </si>
  <si>
    <t>W50 -64</t>
  </si>
  <si>
    <t>W50 -71</t>
  </si>
  <si>
    <t>W50 -76</t>
  </si>
  <si>
    <t>W50 -81</t>
  </si>
  <si>
    <t>W50 -87</t>
  </si>
  <si>
    <t>W50 &gt;87</t>
  </si>
  <si>
    <t>W55 -45</t>
  </si>
  <si>
    <t>W55 -49</t>
  </si>
  <si>
    <t>W55 -55</t>
  </si>
  <si>
    <t>W55 -59</t>
  </si>
  <si>
    <t>W55 -64</t>
  </si>
  <si>
    <t>W55 -71</t>
  </si>
  <si>
    <t>W55 -76</t>
  </si>
  <si>
    <t>W55 -81</t>
  </si>
  <si>
    <t>W55 -87</t>
  </si>
  <si>
    <t>W55 &gt;87</t>
  </si>
  <si>
    <t>W60 -45</t>
  </si>
  <si>
    <t>W60 -49</t>
  </si>
  <si>
    <t>W60 -55</t>
  </si>
  <si>
    <t>W60 -59</t>
  </si>
  <si>
    <t>W60 -64</t>
  </si>
  <si>
    <t>W60 -71</t>
  </si>
  <si>
    <t>W60 -76</t>
  </si>
  <si>
    <t>W60 -81</t>
  </si>
  <si>
    <t>W60 -87</t>
  </si>
  <si>
    <t>W60 &gt;87</t>
  </si>
  <si>
    <t>W65 -45</t>
  </si>
  <si>
    <t>W65 -49</t>
  </si>
  <si>
    <t>W65 -55</t>
  </si>
  <si>
    <t>W65 -59</t>
  </si>
  <si>
    <t>W65 -64</t>
  </si>
  <si>
    <t>W65 -71</t>
  </si>
  <si>
    <t>W65 -76</t>
  </si>
  <si>
    <t>W65 -81</t>
  </si>
  <si>
    <t>W65 -87</t>
  </si>
  <si>
    <t>W65 &gt;87</t>
  </si>
  <si>
    <t>W70 -45</t>
  </si>
  <si>
    <t>W70 -49</t>
  </si>
  <si>
    <t>W70 -55</t>
  </si>
  <si>
    <t>W70 -59</t>
  </si>
  <si>
    <t>W70 -64</t>
  </si>
  <si>
    <t>W70 -71</t>
  </si>
  <si>
    <t>W70 -76</t>
  </si>
  <si>
    <t>W70 -81</t>
  </si>
  <si>
    <t>W70 -87</t>
  </si>
  <si>
    <t>W70 &gt;87</t>
  </si>
  <si>
    <t>W70</t>
  </si>
  <si>
    <t>M80</t>
  </si>
  <si>
    <t>M35 -55</t>
  </si>
  <si>
    <t>M35 -61</t>
  </si>
  <si>
    <t>M35 -67</t>
  </si>
  <si>
    <t>M35 -73</t>
  </si>
  <si>
    <t>M35 -81</t>
  </si>
  <si>
    <t>M35 -89</t>
  </si>
  <si>
    <t>M35 -96</t>
  </si>
  <si>
    <t>M35 -102</t>
  </si>
  <si>
    <t>M35 -109</t>
  </si>
  <si>
    <t>M35 &gt;109</t>
  </si>
  <si>
    <t>M40 -55</t>
  </si>
  <si>
    <t>M40 -61</t>
  </si>
  <si>
    <t>M40 -67</t>
  </si>
  <si>
    <t>M40 -73</t>
  </si>
  <si>
    <t>M40 -81</t>
  </si>
  <si>
    <t>M40 -89</t>
  </si>
  <si>
    <t>M40 -96</t>
  </si>
  <si>
    <t>M40 -102</t>
  </si>
  <si>
    <t>M40 -109</t>
  </si>
  <si>
    <t>M40 &gt;109</t>
  </si>
  <si>
    <t>M45 -55</t>
  </si>
  <si>
    <t>M45 -61</t>
  </si>
  <si>
    <t>M45 -67</t>
  </si>
  <si>
    <t>M45 -73</t>
  </si>
  <si>
    <t>M45 -81</t>
  </si>
  <si>
    <t>M45 -89</t>
  </si>
  <si>
    <t>M45 -96</t>
  </si>
  <si>
    <t>M45 -102</t>
  </si>
  <si>
    <t>M45 -109</t>
  </si>
  <si>
    <t>M45 &gt;109</t>
  </si>
  <si>
    <t>M50 -55</t>
  </si>
  <si>
    <t>M50 -61</t>
  </si>
  <si>
    <t>M50 -67</t>
  </si>
  <si>
    <t>M50 -73</t>
  </si>
  <si>
    <t>M50 -81</t>
  </si>
  <si>
    <t>M50 -89</t>
  </si>
  <si>
    <t>M50 -96</t>
  </si>
  <si>
    <t>M50 -102</t>
  </si>
  <si>
    <t>M50 -109</t>
  </si>
  <si>
    <t>M50 &gt;109</t>
  </si>
  <si>
    <t>M55 -55</t>
  </si>
  <si>
    <t>M55 -61</t>
  </si>
  <si>
    <t>M55 -67</t>
  </si>
  <si>
    <t>M55 -73</t>
  </si>
  <si>
    <t>M55 -81</t>
  </si>
  <si>
    <t>M55 -89</t>
  </si>
  <si>
    <t>M55 -96</t>
  </si>
  <si>
    <t>M55 -102</t>
  </si>
  <si>
    <t>M55 -109</t>
  </si>
  <si>
    <t>M55 &gt;109</t>
  </si>
  <si>
    <t>M60 -55</t>
  </si>
  <si>
    <t>M60 -61</t>
  </si>
  <si>
    <t>M60 -67</t>
  </si>
  <si>
    <t>M60 -73</t>
  </si>
  <si>
    <t>M60 -81</t>
  </si>
  <si>
    <t>M60 -89</t>
  </si>
  <si>
    <t>M60 -96</t>
  </si>
  <si>
    <t>M60 -102</t>
  </si>
  <si>
    <t>M60 -109</t>
  </si>
  <si>
    <t>M60 &gt;109</t>
  </si>
  <si>
    <t>M65 -55</t>
  </si>
  <si>
    <t>M65 -61</t>
  </si>
  <si>
    <t>M65 -67</t>
  </si>
  <si>
    <t>M65 -73</t>
  </si>
  <si>
    <t>M65 -81</t>
  </si>
  <si>
    <t>M65 -89</t>
  </si>
  <si>
    <t>M65 -96</t>
  </si>
  <si>
    <t>M65 -102</t>
  </si>
  <si>
    <t>M65 -109</t>
  </si>
  <si>
    <t>M65 &gt;109</t>
  </si>
  <si>
    <t>M70 -55</t>
  </si>
  <si>
    <t>M70 -61</t>
  </si>
  <si>
    <t>M70 -67</t>
  </si>
  <si>
    <t>M70 -73</t>
  </si>
  <si>
    <t>M70 -81</t>
  </si>
  <si>
    <t>M70 -89</t>
  </si>
  <si>
    <t>M70 -96</t>
  </si>
  <si>
    <t>M70 -102</t>
  </si>
  <si>
    <t>M70 -109</t>
  </si>
  <si>
    <t>M70 &gt;109</t>
  </si>
  <si>
    <t>M75 -55</t>
  </si>
  <si>
    <t>M75 -61</t>
  </si>
  <si>
    <t>M75 -67</t>
  </si>
  <si>
    <t>M75 -73</t>
  </si>
  <si>
    <t>M75 -81</t>
  </si>
  <si>
    <t>M75 -89</t>
  </si>
  <si>
    <t>M75 -96</t>
  </si>
  <si>
    <t>M75 -102</t>
  </si>
  <si>
    <t>M75 -109</t>
  </si>
  <si>
    <t>M75 &gt;109</t>
  </si>
  <si>
    <t>M80 -55</t>
  </si>
  <si>
    <t>M80 -61</t>
  </si>
  <si>
    <t>M80 -67</t>
  </si>
  <si>
    <t>M80 -73</t>
  </si>
  <si>
    <t>M80 -81</t>
  </si>
  <si>
    <t>M80 -89</t>
  </si>
  <si>
    <t>M80 -96</t>
  </si>
  <si>
    <t>M80 -102</t>
  </si>
  <si>
    <t>M80 -109</t>
  </si>
  <si>
    <t>M80 &gt;109</t>
  </si>
  <si>
    <t>F</t>
  </si>
  <si>
    <t>LISTING MASTERS</t>
  </si>
  <si>
    <t>FEMININES</t>
  </si>
  <si>
    <t>CENTRE VAL DE LOIRE</t>
  </si>
  <si>
    <t>MASCULINS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</si>
</sst>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yy"/>
    <numFmt numFmtId="167" formatCode="[$-40C]d\-mmm\-yy;@"/>
    <numFmt numFmtId="168" formatCode="0.0_)"/>
    <numFmt numFmtId="169" formatCode="0.0000"/>
  </numFmts>
  <fonts count="2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6"/>
      <color rgb="FFFF0000"/>
      <name val="Arial"/>
      <family val="2"/>
    </font>
    <font>
      <b/>
      <sz val="11"/>
      <color rgb="FF00B050"/>
      <name val="Arial"/>
      <family val="2"/>
    </font>
    <font>
      <i/>
      <sz val="16"/>
      <color rgb="FFFF0000"/>
      <name val="Calibri"/>
      <family val="2"/>
    </font>
    <font>
      <b/>
      <sz val="14"/>
      <color rgb="FF666699"/>
      <name val="Arial"/>
      <family val="2"/>
    </font>
    <font>
      <b/>
      <sz val="18"/>
      <color rgb="FF0000FF"/>
      <name val="Arial"/>
      <family val="2"/>
    </font>
    <font>
      <b/>
      <sz val="18"/>
      <color rgb="FF666699"/>
      <name val="Arial"/>
      <family val="2"/>
    </font>
    <font>
      <b/>
      <sz val="24"/>
      <color rgb="FFFF00FF"/>
      <name val="Arial"/>
      <family val="2"/>
    </font>
    <font>
      <b/>
      <sz val="24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669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/>
      <right/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/>
      <right/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168" fontId="0" fillId="0" borderId="0" xfId="0" applyNumberFormat="1"/>
    <xf numFmtId="1" fontId="0" fillId="0" borderId="0" xfId="0" applyNumberFormat="1"/>
    <xf numFmtId="0" fontId="0" fillId="0" borderId="0" xfId="0" applyFill="1"/>
    <xf numFmtId="0" fontId="19" fillId="0" borderId="0" xfId="0" applyFont="1" applyFill="1" applyBorder="1"/>
    <xf numFmtId="0" fontId="20" fillId="4" borderId="0" xfId="0" applyFont="1" applyFill="1"/>
    <xf numFmtId="0" fontId="19" fillId="0" borderId="0" xfId="0" applyFont="1" applyFill="1" applyBorder="1" applyAlignment="1">
      <alignment vertical="center"/>
    </xf>
    <xf numFmtId="169" fontId="0" fillId="0" borderId="0" xfId="0" applyNumberFormat="1"/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righ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17" fillId="4" borderId="0" xfId="0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center"/>
    </xf>
    <xf numFmtId="0" fontId="17" fillId="4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7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17" fillId="12" borderId="0" xfId="0" applyFont="1" applyFill="1" applyBorder="1" applyAlignment="1" applyProtection="1">
      <alignment horizontal="center"/>
    </xf>
    <xf numFmtId="0" fontId="17" fillId="12" borderId="0" xfId="0" applyFont="1" applyFill="1" applyAlignment="1" applyProtection="1">
      <alignment horizontal="center"/>
    </xf>
    <xf numFmtId="0" fontId="17" fillId="12" borderId="0" xfId="0" quotePrefix="1" applyFont="1" applyFill="1" applyAlignment="1" applyProtection="1">
      <alignment horizontal="center"/>
    </xf>
    <xf numFmtId="0" fontId="17" fillId="9" borderId="0" xfId="0" applyFont="1" applyFill="1" applyBorder="1" applyAlignment="1" applyProtection="1">
      <alignment horizontal="center"/>
    </xf>
    <xf numFmtId="0" fontId="17" fillId="9" borderId="0" xfId="0" applyFont="1" applyFill="1" applyAlignment="1" applyProtection="1">
      <alignment horizontal="center"/>
    </xf>
    <xf numFmtId="0" fontId="17" fillId="9" borderId="0" xfId="0" quotePrefix="1" applyFont="1" applyFill="1" applyAlignment="1" applyProtection="1">
      <alignment horizontal="center"/>
    </xf>
    <xf numFmtId="0" fontId="17" fillId="13" borderId="0" xfId="0" applyFont="1" applyFill="1" applyBorder="1" applyAlignment="1" applyProtection="1">
      <alignment horizontal="center"/>
    </xf>
    <xf numFmtId="0" fontId="17" fillId="13" borderId="0" xfId="0" applyFont="1" applyFill="1" applyAlignment="1" applyProtection="1">
      <alignment horizontal="center"/>
    </xf>
    <xf numFmtId="0" fontId="17" fillId="13" borderId="0" xfId="0" quotePrefix="1" applyFont="1" applyFill="1" applyAlignment="1" applyProtection="1">
      <alignment horizontal="center"/>
    </xf>
    <xf numFmtId="0" fontId="17" fillId="14" borderId="0" xfId="0" applyFont="1" applyFill="1" applyBorder="1" applyAlignment="1" applyProtection="1">
      <alignment horizontal="center"/>
    </xf>
    <xf numFmtId="0" fontId="17" fillId="14" borderId="0" xfId="0" applyFont="1" applyFill="1" applyAlignment="1" applyProtection="1">
      <alignment horizontal="center"/>
    </xf>
    <xf numFmtId="0" fontId="17" fillId="14" borderId="0" xfId="0" quotePrefix="1" applyFont="1" applyFill="1" applyAlignment="1" applyProtection="1">
      <alignment horizontal="center"/>
    </xf>
    <xf numFmtId="0" fontId="17" fillId="15" borderId="0" xfId="0" applyFont="1" applyFill="1" applyBorder="1" applyAlignment="1" applyProtection="1">
      <alignment horizontal="center"/>
    </xf>
    <xf numFmtId="0" fontId="17" fillId="15" borderId="0" xfId="0" applyFont="1" applyFill="1" applyAlignment="1" applyProtection="1">
      <alignment horizontal="center"/>
    </xf>
    <xf numFmtId="0" fontId="17" fillId="15" borderId="0" xfId="0" quotePrefix="1" applyFont="1" applyFill="1" applyAlignment="1" applyProtection="1">
      <alignment horizontal="center"/>
    </xf>
    <xf numFmtId="0" fontId="17" fillId="6" borderId="0" xfId="0" applyFont="1" applyFill="1" applyBorder="1" applyAlignment="1" applyProtection="1">
      <alignment horizontal="center"/>
    </xf>
    <xf numFmtId="0" fontId="17" fillId="6" borderId="0" xfId="0" applyFont="1" applyFill="1" applyAlignment="1" applyProtection="1">
      <alignment horizontal="center"/>
    </xf>
    <xf numFmtId="0" fontId="17" fillId="6" borderId="0" xfId="0" quotePrefix="1" applyFont="1" applyFill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7" fillId="5" borderId="0" xfId="0" quotePrefix="1" applyFont="1" applyFill="1" applyAlignment="1" applyProtection="1">
      <alignment horizontal="center"/>
    </xf>
    <xf numFmtId="0" fontId="0" fillId="16" borderId="0" xfId="0" applyFill="1" applyBorder="1" applyAlignment="1">
      <alignment horizontal="center"/>
    </xf>
    <xf numFmtId="0" fontId="17" fillId="16" borderId="0" xfId="0" applyFont="1" applyFill="1" applyBorder="1" applyAlignment="1" applyProtection="1">
      <alignment horizontal="center"/>
    </xf>
    <xf numFmtId="0" fontId="17" fillId="16" borderId="0" xfId="0" applyFont="1" applyFill="1" applyAlignment="1" applyProtection="1">
      <alignment horizontal="center"/>
    </xf>
    <xf numFmtId="0" fontId="1" fillId="16" borderId="0" xfId="0" applyFont="1" applyFill="1" applyBorder="1" applyAlignment="1" applyProtection="1">
      <alignment horizontal="center"/>
    </xf>
    <xf numFmtId="0" fontId="1" fillId="16" borderId="0" xfId="0" applyFont="1" applyFill="1" applyBorder="1" applyAlignment="1">
      <alignment horizontal="center"/>
    </xf>
    <xf numFmtId="0" fontId="1" fillId="16" borderId="0" xfId="0" applyFont="1" applyFill="1" applyAlignment="1" applyProtection="1">
      <alignment horizontal="center"/>
    </xf>
    <xf numFmtId="0" fontId="1" fillId="0" borderId="0" xfId="0" applyFont="1"/>
    <xf numFmtId="0" fontId="1" fillId="6" borderId="0" xfId="0" applyFont="1" applyFill="1" applyBorder="1" applyAlignment="1" applyProtection="1">
      <alignment horizontal="center"/>
    </xf>
    <xf numFmtId="0" fontId="1" fillId="16" borderId="0" xfId="0" applyFont="1" applyFill="1" applyBorder="1" applyAlignment="1">
      <alignment horizontal="left"/>
    </xf>
    <xf numFmtId="0" fontId="17" fillId="16" borderId="0" xfId="0" applyFont="1" applyFill="1" applyBorder="1" applyAlignment="1" applyProtection="1">
      <alignment horizontal="left"/>
    </xf>
    <xf numFmtId="0" fontId="1" fillId="16" borderId="0" xfId="0" applyFont="1" applyFill="1" applyBorder="1" applyAlignment="1" applyProtection="1">
      <alignment horizontal="left"/>
    </xf>
    <xf numFmtId="0" fontId="1" fillId="16" borderId="0" xfId="0" applyFont="1" applyFill="1" applyAlignment="1" applyProtection="1">
      <alignment horizontal="left"/>
    </xf>
    <xf numFmtId="0" fontId="1" fillId="16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8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1" fontId="17" fillId="8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1" fontId="0" fillId="9" borderId="0" xfId="0" applyNumberFormat="1" applyFill="1" applyAlignment="1">
      <alignment horizontal="center"/>
    </xf>
    <xf numFmtId="0" fontId="1" fillId="17" borderId="0" xfId="0" applyFont="1" applyFill="1" applyBorder="1" applyAlignment="1" applyProtection="1">
      <alignment horizontal="center"/>
    </xf>
    <xf numFmtId="1" fontId="0" fillId="17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5" fillId="19" borderId="9" xfId="0" applyFont="1" applyFill="1" applyBorder="1" applyAlignment="1" applyProtection="1">
      <alignment horizontal="center" vertical="center"/>
    </xf>
    <xf numFmtId="0" fontId="15" fillId="19" borderId="10" xfId="0" applyFont="1" applyFill="1" applyBorder="1" applyAlignment="1" applyProtection="1">
      <alignment horizontal="center" vertical="center"/>
    </xf>
    <xf numFmtId="164" fontId="15" fillId="19" borderId="10" xfId="0" applyNumberFormat="1" applyFont="1" applyFill="1" applyBorder="1" applyAlignment="1" applyProtection="1">
      <alignment horizontal="center" vertical="center"/>
    </xf>
    <xf numFmtId="164" fontId="15" fillId="19" borderId="8" xfId="0" applyNumberFormat="1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164" fontId="15" fillId="19" borderId="11" xfId="0" applyNumberFormat="1" applyFont="1" applyFill="1" applyBorder="1" applyAlignment="1" applyProtection="1">
      <alignment horizontal="center" vertical="center"/>
    </xf>
    <xf numFmtId="164" fontId="15" fillId="19" borderId="12" xfId="0" applyNumberFormat="1" applyFont="1" applyFill="1" applyBorder="1" applyAlignment="1" applyProtection="1">
      <alignment horizontal="center" vertical="center"/>
    </xf>
    <xf numFmtId="0" fontId="15" fillId="19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24" fillId="2" borderId="15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2" fontId="18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8" fillId="18" borderId="23" xfId="0" applyNumberFormat="1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4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2" fontId="18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1" fontId="4" fillId="2" borderId="31" xfId="0" applyNumberFormat="1" applyFont="1" applyFill="1" applyBorder="1" applyAlignment="1" applyProtection="1">
      <alignment horizontal="center" vertical="center"/>
      <protection locked="0"/>
    </xf>
    <xf numFmtId="1" fontId="8" fillId="18" borderId="32" xfId="0" applyNumberFormat="1" applyFont="1" applyFill="1" applyBorder="1" applyAlignment="1" applyProtection="1">
      <alignment horizontal="center" vertical="center"/>
    </xf>
    <xf numFmtId="0" fontId="7" fillId="2" borderId="2" xfId="0" quotePrefix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2" fontId="1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NumberFormat="1" applyFont="1" applyFill="1" applyBorder="1" applyAlignment="1" applyProtection="1">
      <alignment horizontal="center" vertical="center"/>
    </xf>
    <xf numFmtId="0" fontId="24" fillId="2" borderId="36" xfId="0" applyNumberFormat="1" applyFont="1" applyFill="1" applyBorder="1" applyAlignment="1" applyProtection="1">
      <alignment horizontal="center" vertical="center"/>
      <protection locked="0"/>
    </xf>
    <xf numFmtId="164" fontId="2" fillId="2" borderId="37" xfId="0" applyNumberFormat="1" applyFont="1" applyFill="1" applyBorder="1" applyAlignment="1" applyProtection="1">
      <alignment horizontal="center" vertical="center"/>
      <protection locked="0"/>
    </xf>
    <xf numFmtId="164" fontId="3" fillId="2" borderId="38" xfId="0" applyNumberFormat="1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vertical="center"/>
      <protection locked="0"/>
    </xf>
    <xf numFmtId="1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164" fontId="2" fillId="2" borderId="40" xfId="0" applyNumberFormat="1" applyFont="1" applyFill="1" applyBorder="1" applyAlignment="1" applyProtection="1">
      <alignment horizontal="center" vertical="center"/>
      <protection locked="0"/>
    </xf>
    <xf numFmtId="2" fontId="18" fillId="2" borderId="41" xfId="0" applyNumberFormat="1" applyFont="1" applyFill="1" applyBorder="1" applyAlignment="1" applyProtection="1">
      <alignment horizontal="center" vertical="center"/>
      <protection locked="0"/>
    </xf>
    <xf numFmtId="1" fontId="4" fillId="2" borderId="42" xfId="0" applyNumberFormat="1" applyFont="1" applyFill="1" applyBorder="1" applyAlignment="1" applyProtection="1">
      <alignment horizontal="center" vertical="center"/>
      <protection locked="0"/>
    </xf>
    <xf numFmtId="1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19" borderId="10" xfId="0" applyFont="1" applyFill="1" applyBorder="1" applyAlignment="1" applyProtection="1">
      <alignment horizontal="center" vertical="center"/>
    </xf>
    <xf numFmtId="0" fontId="7" fillId="2" borderId="15" xfId="0" quotePrefix="1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2" fontId="12" fillId="2" borderId="45" xfId="0" applyNumberFormat="1" applyFont="1" applyFill="1" applyBorder="1" applyAlignment="1" applyProtection="1">
      <alignment horizontal="center" vertical="center"/>
    </xf>
    <xf numFmtId="1" fontId="8" fillId="18" borderId="46" xfId="0" applyNumberFormat="1" applyFont="1" applyFill="1" applyBorder="1" applyAlignment="1" applyProtection="1">
      <alignment horizontal="center" vertical="center"/>
    </xf>
    <xf numFmtId="0" fontId="7" fillId="2" borderId="36" xfId="0" quotePrefix="1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2" fontId="12" fillId="2" borderId="48" xfId="0" applyNumberFormat="1" applyFont="1" applyFill="1" applyBorder="1" applyAlignment="1" applyProtection="1">
      <alignment horizontal="center" vertical="center"/>
    </xf>
    <xf numFmtId="1" fontId="25" fillId="2" borderId="44" xfId="0" applyNumberFormat="1" applyFont="1" applyFill="1" applyBorder="1" applyAlignment="1" applyProtection="1">
      <alignment horizontal="center" vertical="center"/>
    </xf>
    <xf numFmtId="1" fontId="25" fillId="2" borderId="33" xfId="0" applyNumberFormat="1" applyFont="1" applyFill="1" applyBorder="1" applyAlignment="1" applyProtection="1">
      <alignment horizontal="center" vertical="center"/>
    </xf>
    <xf numFmtId="1" fontId="25" fillId="2" borderId="47" xfId="0" applyNumberFormat="1" applyFont="1" applyFill="1" applyBorder="1" applyAlignment="1" applyProtection="1">
      <alignment horizontal="center" vertical="center"/>
    </xf>
    <xf numFmtId="2" fontId="21" fillId="2" borderId="50" xfId="0" applyNumberFormat="1" applyFont="1" applyFill="1" applyBorder="1" applyAlignment="1" applyProtection="1">
      <alignment horizontal="center" vertical="center"/>
    </xf>
    <xf numFmtId="2" fontId="21" fillId="2" borderId="49" xfId="0" applyNumberFormat="1" applyFont="1" applyFill="1" applyBorder="1" applyAlignment="1" applyProtection="1">
      <alignment horizontal="center" vertical="center"/>
    </xf>
    <xf numFmtId="2" fontId="21" fillId="2" borderId="51" xfId="0" applyNumberFormat="1" applyFont="1" applyFill="1" applyBorder="1" applyAlignment="1" applyProtection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 applyProtection="1">
      <alignment horizontal="center" vertical="center"/>
    </xf>
    <xf numFmtId="0" fontId="13" fillId="19" borderId="4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6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  <color rgb="FF666699"/>
      <color rgb="FF00FF99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32247</xdr:colOff>
      <xdr:row>0</xdr:row>
      <xdr:rowOff>47626</xdr:rowOff>
    </xdr:from>
    <xdr:to>
      <xdr:col>2</xdr:col>
      <xdr:colOff>476250</xdr:colOff>
      <xdr:row>3</xdr:row>
      <xdr:rowOff>744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7" y="47626"/>
          <a:ext cx="825003" cy="772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32247</xdr:colOff>
      <xdr:row>0</xdr:row>
      <xdr:rowOff>47626</xdr:rowOff>
    </xdr:from>
    <xdr:to>
      <xdr:col>2</xdr:col>
      <xdr:colOff>476250</xdr:colOff>
      <xdr:row>3</xdr:row>
      <xdr:rowOff>744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7" y="47626"/>
          <a:ext cx="825003" cy="772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D105"/>
  <sheetViews>
    <sheetView zoomScaleNormal="100" workbookViewId="0">
      <selection activeCell="L31" sqref="L31"/>
    </sheetView>
  </sheetViews>
  <sheetFormatPr baseColWidth="10" defaultColWidth="11.42578125" defaultRowHeight="12.75" x14ac:dyDescent="0.2"/>
  <cols>
    <col min="2" max="2" width="17.85546875" bestFit="1" customWidth="1"/>
    <col min="3" max="78" width="11.42578125" style="57"/>
  </cols>
  <sheetData>
    <row r="1" spans="1:82" x14ac:dyDescent="0.2">
      <c r="C1" s="54" t="s">
        <v>57</v>
      </c>
      <c r="D1" s="55" t="s">
        <v>58</v>
      </c>
      <c r="E1" s="55" t="s">
        <v>59</v>
      </c>
      <c r="F1" s="55" t="s">
        <v>60</v>
      </c>
      <c r="G1" s="55" t="s">
        <v>61</v>
      </c>
      <c r="H1" s="55" t="s">
        <v>62</v>
      </c>
      <c r="I1" s="56" t="s">
        <v>63</v>
      </c>
      <c r="J1" s="56" t="s">
        <v>64</v>
      </c>
      <c r="K1" s="56" t="s">
        <v>65</v>
      </c>
      <c r="L1" s="56" t="s">
        <v>66</v>
      </c>
      <c r="M1" s="74" t="s">
        <v>67</v>
      </c>
      <c r="N1" s="75" t="s">
        <v>68</v>
      </c>
      <c r="O1" s="75" t="s">
        <v>69</v>
      </c>
      <c r="P1" s="75" t="s">
        <v>70</v>
      </c>
      <c r="Q1" s="75" t="s">
        <v>71</v>
      </c>
      <c r="R1" s="75" t="s">
        <v>72</v>
      </c>
      <c r="S1" s="76" t="s">
        <v>73</v>
      </c>
      <c r="T1" s="76" t="s">
        <v>74</v>
      </c>
      <c r="U1" s="76" t="s">
        <v>75</v>
      </c>
      <c r="V1" s="76" t="s">
        <v>76</v>
      </c>
      <c r="W1" s="77" t="s">
        <v>77</v>
      </c>
      <c r="X1" s="78" t="s">
        <v>78</v>
      </c>
      <c r="Y1" s="78" t="s">
        <v>79</v>
      </c>
      <c r="Z1" s="78" t="s">
        <v>80</v>
      </c>
      <c r="AA1" s="78" t="s">
        <v>81</v>
      </c>
      <c r="AB1" s="78" t="s">
        <v>82</v>
      </c>
      <c r="AC1" s="79" t="s">
        <v>83</v>
      </c>
      <c r="AD1" s="79" t="s">
        <v>84</v>
      </c>
      <c r="AE1" s="79" t="s">
        <v>85</v>
      </c>
      <c r="AF1" s="79" t="s">
        <v>86</v>
      </c>
      <c r="AG1" s="80" t="s">
        <v>87</v>
      </c>
      <c r="AH1" s="81" t="s">
        <v>88</v>
      </c>
      <c r="AI1" s="81" t="s">
        <v>89</v>
      </c>
      <c r="AJ1" s="81" t="s">
        <v>90</v>
      </c>
      <c r="AK1" s="81" t="s">
        <v>91</v>
      </c>
      <c r="AL1" s="81" t="s">
        <v>92</v>
      </c>
      <c r="AM1" s="82" t="s">
        <v>93</v>
      </c>
      <c r="AN1" s="82" t="s">
        <v>94</v>
      </c>
      <c r="AO1" s="82" t="s">
        <v>95</v>
      </c>
      <c r="AP1" s="82" t="s">
        <v>96</v>
      </c>
      <c r="AQ1" s="83" t="s">
        <v>97</v>
      </c>
      <c r="AR1" s="84" t="s">
        <v>98</v>
      </c>
      <c r="AS1" s="84" t="s">
        <v>99</v>
      </c>
      <c r="AT1" s="84" t="s">
        <v>100</v>
      </c>
      <c r="AU1" s="84" t="s">
        <v>101</v>
      </c>
      <c r="AV1" s="84" t="s">
        <v>102</v>
      </c>
      <c r="AW1" s="85" t="s">
        <v>103</v>
      </c>
      <c r="AX1" s="85" t="s">
        <v>104</v>
      </c>
      <c r="AY1" s="85" t="s">
        <v>105</v>
      </c>
      <c r="AZ1" s="85" t="s">
        <v>106</v>
      </c>
      <c r="BA1" s="86" t="s">
        <v>107</v>
      </c>
      <c r="BB1" s="87" t="s">
        <v>108</v>
      </c>
      <c r="BC1" s="87" t="s">
        <v>109</v>
      </c>
      <c r="BD1" s="87" t="s">
        <v>110</v>
      </c>
      <c r="BE1" s="87" t="s">
        <v>111</v>
      </c>
      <c r="BF1" s="87" t="s">
        <v>112</v>
      </c>
      <c r="BG1" s="88" t="s">
        <v>113</v>
      </c>
      <c r="BH1" s="88" t="s">
        <v>114</v>
      </c>
      <c r="BI1" s="88" t="s">
        <v>115</v>
      </c>
      <c r="BJ1" s="88" t="s">
        <v>116</v>
      </c>
      <c r="BK1" s="89" t="s">
        <v>117</v>
      </c>
      <c r="BL1" s="90" t="s">
        <v>118</v>
      </c>
      <c r="BM1" s="90" t="s">
        <v>119</v>
      </c>
      <c r="BN1" s="90" t="s">
        <v>120</v>
      </c>
      <c r="BO1" s="90" t="s">
        <v>121</v>
      </c>
      <c r="BP1" s="90" t="s">
        <v>122</v>
      </c>
      <c r="BQ1" s="91" t="s">
        <v>123</v>
      </c>
      <c r="BR1" s="91" t="s">
        <v>124</v>
      </c>
      <c r="BS1" s="91" t="s">
        <v>125</v>
      </c>
      <c r="BT1" s="91" t="s">
        <v>126</v>
      </c>
      <c r="BU1" s="92" t="s">
        <v>127</v>
      </c>
      <c r="BV1" s="93" t="s">
        <v>128</v>
      </c>
      <c r="BW1" s="93" t="s">
        <v>129</v>
      </c>
      <c r="BX1" s="93" t="s">
        <v>130</v>
      </c>
      <c r="BY1" s="93" t="s">
        <v>131</v>
      </c>
      <c r="BZ1" s="93" t="s">
        <v>132</v>
      </c>
      <c r="CA1" s="94" t="s">
        <v>133</v>
      </c>
      <c r="CB1" s="94" t="s">
        <v>134</v>
      </c>
      <c r="CC1" s="94" t="s">
        <v>135</v>
      </c>
      <c r="CD1" s="94" t="s">
        <v>136</v>
      </c>
    </row>
    <row r="2" spans="1:82" x14ac:dyDescent="0.2"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9"/>
      <c r="BF2" s="58"/>
      <c r="BG2" s="58"/>
      <c r="BH2" s="58"/>
      <c r="BI2" s="58"/>
      <c r="BJ2" s="58"/>
      <c r="BK2" s="59"/>
      <c r="BL2" s="58"/>
      <c r="BM2" s="58"/>
      <c r="BU2" s="60" t="s">
        <v>20</v>
      </c>
      <c r="CA2" s="57"/>
      <c r="CB2" s="57"/>
      <c r="CC2" s="57"/>
      <c r="CD2" s="57"/>
    </row>
    <row r="3" spans="1:82" x14ac:dyDescent="0.2">
      <c r="B3" s="101" t="s">
        <v>31</v>
      </c>
      <c r="C3" s="61">
        <v>50</v>
      </c>
      <c r="D3" s="61">
        <v>55</v>
      </c>
      <c r="E3" s="61">
        <v>60</v>
      </c>
      <c r="F3" s="61">
        <v>65</v>
      </c>
      <c r="G3" s="61">
        <v>70</v>
      </c>
      <c r="H3" s="61">
        <v>74</v>
      </c>
      <c r="I3" s="61">
        <v>77</v>
      </c>
      <c r="J3" s="61">
        <v>80</v>
      </c>
      <c r="K3" s="61">
        <v>85</v>
      </c>
      <c r="L3" s="61">
        <v>90</v>
      </c>
      <c r="M3" s="62">
        <v>47</v>
      </c>
      <c r="N3" s="62">
        <v>50</v>
      </c>
      <c r="O3" s="62">
        <v>55</v>
      </c>
      <c r="P3" s="62">
        <v>30</v>
      </c>
      <c r="Q3" s="62">
        <v>62</v>
      </c>
      <c r="R3" s="62">
        <v>65</v>
      </c>
      <c r="S3" s="62">
        <v>67</v>
      </c>
      <c r="T3" s="62">
        <v>70</v>
      </c>
      <c r="U3" s="62">
        <v>75</v>
      </c>
      <c r="V3" s="62">
        <v>80</v>
      </c>
      <c r="W3" s="63">
        <v>45</v>
      </c>
      <c r="X3" s="63">
        <v>47</v>
      </c>
      <c r="Y3" s="63">
        <v>52</v>
      </c>
      <c r="Z3" s="63">
        <v>55</v>
      </c>
      <c r="AA3" s="63">
        <v>57</v>
      </c>
      <c r="AB3" s="63">
        <v>60</v>
      </c>
      <c r="AC3" s="63">
        <v>62</v>
      </c>
      <c r="AD3" s="63">
        <v>65</v>
      </c>
      <c r="AE3" s="63">
        <v>70</v>
      </c>
      <c r="AF3" s="63">
        <v>75</v>
      </c>
      <c r="AG3" s="64">
        <v>42</v>
      </c>
      <c r="AH3" s="64">
        <v>45</v>
      </c>
      <c r="AI3" s="64">
        <v>47</v>
      </c>
      <c r="AJ3" s="64">
        <v>52</v>
      </c>
      <c r="AK3" s="64">
        <v>55</v>
      </c>
      <c r="AL3" s="64">
        <v>57</v>
      </c>
      <c r="AM3" s="64">
        <v>60</v>
      </c>
      <c r="AN3" s="64">
        <v>62</v>
      </c>
      <c r="AO3" s="64">
        <v>65</v>
      </c>
      <c r="AP3" s="64">
        <v>67</v>
      </c>
      <c r="AQ3" s="65">
        <v>38</v>
      </c>
      <c r="AR3" s="65">
        <v>42</v>
      </c>
      <c r="AS3" s="65">
        <v>45</v>
      </c>
      <c r="AT3" s="65">
        <v>47</v>
      </c>
      <c r="AU3" s="65">
        <v>50</v>
      </c>
      <c r="AV3" s="65">
        <v>52</v>
      </c>
      <c r="AW3" s="65">
        <v>55</v>
      </c>
      <c r="AX3" s="65">
        <v>57</v>
      </c>
      <c r="AY3" s="65">
        <v>60</v>
      </c>
      <c r="AZ3" s="65">
        <v>62</v>
      </c>
      <c r="BA3" s="66">
        <v>36</v>
      </c>
      <c r="BB3" s="66">
        <v>40</v>
      </c>
      <c r="BC3" s="66">
        <v>42</v>
      </c>
      <c r="BD3" s="66">
        <v>45</v>
      </c>
      <c r="BE3" s="66">
        <v>47</v>
      </c>
      <c r="BF3" s="66">
        <v>50</v>
      </c>
      <c r="BG3" s="66">
        <v>52</v>
      </c>
      <c r="BH3" s="66">
        <v>55</v>
      </c>
      <c r="BI3" s="66">
        <v>57</v>
      </c>
      <c r="BJ3" s="66">
        <v>60</v>
      </c>
      <c r="BK3" s="67">
        <v>33</v>
      </c>
      <c r="BL3" s="68">
        <v>37</v>
      </c>
      <c r="BM3" s="68">
        <v>40</v>
      </c>
      <c r="BN3" s="68">
        <v>42</v>
      </c>
      <c r="BO3" s="68">
        <v>45</v>
      </c>
      <c r="BP3" s="68">
        <v>47</v>
      </c>
      <c r="BQ3" s="68">
        <v>50</v>
      </c>
      <c r="BR3" s="68">
        <v>52</v>
      </c>
      <c r="BS3" s="68">
        <v>55</v>
      </c>
      <c r="BT3" s="68">
        <v>57</v>
      </c>
      <c r="BU3" s="69">
        <v>30</v>
      </c>
      <c r="BV3" s="69">
        <v>34</v>
      </c>
      <c r="BW3" s="69">
        <v>38</v>
      </c>
      <c r="BX3" s="69">
        <v>40</v>
      </c>
      <c r="BY3" s="69">
        <v>42</v>
      </c>
      <c r="BZ3" s="69">
        <v>45</v>
      </c>
      <c r="CA3" s="69">
        <v>47</v>
      </c>
      <c r="CB3" s="69">
        <v>50</v>
      </c>
      <c r="CC3" s="69">
        <v>52</v>
      </c>
      <c r="CD3" s="69">
        <v>54</v>
      </c>
    </row>
    <row r="4" spans="1:82" x14ac:dyDescent="0.2">
      <c r="B4" s="101" t="s">
        <v>35</v>
      </c>
      <c r="C4" s="61">
        <v>65</v>
      </c>
      <c r="D4" s="61">
        <v>72</v>
      </c>
      <c r="E4" s="61">
        <v>80</v>
      </c>
      <c r="F4" s="61">
        <v>85</v>
      </c>
      <c r="G4" s="61">
        <v>90</v>
      </c>
      <c r="H4" s="61">
        <v>94</v>
      </c>
      <c r="I4" s="61">
        <v>97</v>
      </c>
      <c r="J4" s="61">
        <v>100</v>
      </c>
      <c r="K4" s="61">
        <v>105</v>
      </c>
      <c r="L4" s="61">
        <v>110</v>
      </c>
      <c r="M4" s="62">
        <v>60</v>
      </c>
      <c r="N4" s="62">
        <v>67</v>
      </c>
      <c r="O4" s="62">
        <v>72</v>
      </c>
      <c r="P4" s="62">
        <v>77</v>
      </c>
      <c r="Q4" s="62">
        <v>82</v>
      </c>
      <c r="R4" s="62">
        <v>87</v>
      </c>
      <c r="S4" s="62">
        <v>90</v>
      </c>
      <c r="T4" s="62">
        <v>92</v>
      </c>
      <c r="U4" s="62">
        <v>95</v>
      </c>
      <c r="V4" s="62">
        <v>100</v>
      </c>
      <c r="W4" s="63">
        <v>56</v>
      </c>
      <c r="X4" s="63">
        <v>62</v>
      </c>
      <c r="Y4" s="63">
        <v>67</v>
      </c>
      <c r="Z4" s="63">
        <v>72</v>
      </c>
      <c r="AA4" s="63">
        <v>77</v>
      </c>
      <c r="AB4" s="63">
        <v>80</v>
      </c>
      <c r="AC4" s="63">
        <v>82</v>
      </c>
      <c r="AD4" s="63">
        <v>85</v>
      </c>
      <c r="AE4" s="63">
        <v>90</v>
      </c>
      <c r="AF4" s="63">
        <v>95</v>
      </c>
      <c r="AG4" s="64">
        <v>52</v>
      </c>
      <c r="AH4" s="64">
        <v>57</v>
      </c>
      <c r="AI4" s="64">
        <v>62</v>
      </c>
      <c r="AJ4" s="64">
        <v>67</v>
      </c>
      <c r="AK4" s="64">
        <v>70</v>
      </c>
      <c r="AL4" s="64">
        <v>72</v>
      </c>
      <c r="AM4" s="64">
        <v>75</v>
      </c>
      <c r="AN4" s="64">
        <v>80</v>
      </c>
      <c r="AO4" s="64">
        <v>82</v>
      </c>
      <c r="AP4" s="64">
        <v>85</v>
      </c>
      <c r="AQ4" s="65">
        <v>46</v>
      </c>
      <c r="AR4" s="65">
        <v>50</v>
      </c>
      <c r="AS4" s="65">
        <v>55</v>
      </c>
      <c r="AT4" s="65">
        <v>60</v>
      </c>
      <c r="AU4" s="65">
        <v>65</v>
      </c>
      <c r="AV4" s="65">
        <v>67</v>
      </c>
      <c r="AW4" s="65">
        <v>70</v>
      </c>
      <c r="AX4" s="65">
        <v>75</v>
      </c>
      <c r="AY4" s="65">
        <v>77</v>
      </c>
      <c r="AZ4" s="65">
        <v>80</v>
      </c>
      <c r="BA4" s="66">
        <v>44</v>
      </c>
      <c r="BB4" s="66">
        <v>47</v>
      </c>
      <c r="BC4" s="66">
        <v>50</v>
      </c>
      <c r="BD4" s="66">
        <v>55</v>
      </c>
      <c r="BE4" s="66">
        <v>60</v>
      </c>
      <c r="BF4" s="66">
        <v>62</v>
      </c>
      <c r="BG4" s="66">
        <v>65</v>
      </c>
      <c r="BH4" s="66">
        <v>67</v>
      </c>
      <c r="BI4" s="66">
        <v>70</v>
      </c>
      <c r="BJ4" s="66">
        <v>73</v>
      </c>
      <c r="BK4" s="67">
        <v>40</v>
      </c>
      <c r="BL4" s="67">
        <v>43</v>
      </c>
      <c r="BM4" s="67">
        <v>47</v>
      </c>
      <c r="BN4" s="67">
        <v>50</v>
      </c>
      <c r="BO4" s="67">
        <v>52</v>
      </c>
      <c r="BP4" s="67">
        <v>57</v>
      </c>
      <c r="BQ4" s="67">
        <v>60</v>
      </c>
      <c r="BR4" s="67">
        <v>62</v>
      </c>
      <c r="BS4" s="67">
        <v>64</v>
      </c>
      <c r="BT4" s="67">
        <v>66</v>
      </c>
      <c r="BU4" s="69">
        <v>36</v>
      </c>
      <c r="BV4" s="69">
        <v>39</v>
      </c>
      <c r="BW4" s="69">
        <v>42</v>
      </c>
      <c r="BX4" s="69">
        <v>45</v>
      </c>
      <c r="BY4" s="69">
        <v>48</v>
      </c>
      <c r="BZ4" s="69">
        <v>50</v>
      </c>
      <c r="CA4" s="69">
        <v>52</v>
      </c>
      <c r="CB4" s="69">
        <v>54</v>
      </c>
      <c r="CC4" s="69">
        <v>56</v>
      </c>
      <c r="CD4" s="69">
        <v>58</v>
      </c>
    </row>
    <row r="5" spans="1:82" x14ac:dyDescent="0.2">
      <c r="B5" s="101" t="s">
        <v>33</v>
      </c>
      <c r="C5" s="61">
        <v>79</v>
      </c>
      <c r="D5" s="61">
        <v>85</v>
      </c>
      <c r="E5" s="61">
        <v>93</v>
      </c>
      <c r="F5" s="61">
        <v>98</v>
      </c>
      <c r="G5" s="61">
        <v>104</v>
      </c>
      <c r="H5" s="61">
        <v>111</v>
      </c>
      <c r="I5" s="61">
        <v>115</v>
      </c>
      <c r="J5" s="61">
        <v>119</v>
      </c>
      <c r="K5" s="61">
        <v>123</v>
      </c>
      <c r="L5" s="61">
        <v>123</v>
      </c>
      <c r="M5" s="62">
        <v>74</v>
      </c>
      <c r="N5" s="62">
        <v>80</v>
      </c>
      <c r="O5" s="62">
        <v>88</v>
      </c>
      <c r="P5" s="62">
        <v>93</v>
      </c>
      <c r="Q5" s="62">
        <v>98</v>
      </c>
      <c r="R5" s="62">
        <v>105</v>
      </c>
      <c r="S5" s="62">
        <v>109</v>
      </c>
      <c r="T5" s="62">
        <v>112</v>
      </c>
      <c r="U5" s="62">
        <v>116</v>
      </c>
      <c r="V5" s="62">
        <v>119</v>
      </c>
      <c r="W5" s="63">
        <v>70</v>
      </c>
      <c r="X5" s="63">
        <v>76</v>
      </c>
      <c r="Y5" s="63">
        <v>83</v>
      </c>
      <c r="Z5" s="63">
        <v>87</v>
      </c>
      <c r="AA5" s="63">
        <v>92</v>
      </c>
      <c r="AB5" s="63">
        <v>99</v>
      </c>
      <c r="AC5" s="63">
        <v>102</v>
      </c>
      <c r="AD5" s="63">
        <v>106</v>
      </c>
      <c r="AE5" s="63">
        <v>109</v>
      </c>
      <c r="AF5" s="63">
        <v>112</v>
      </c>
      <c r="AG5" s="64">
        <v>66</v>
      </c>
      <c r="AH5" s="64">
        <v>71</v>
      </c>
      <c r="AI5" s="64">
        <v>78</v>
      </c>
      <c r="AJ5" s="64">
        <v>82</v>
      </c>
      <c r="AK5" s="64">
        <v>87</v>
      </c>
      <c r="AL5" s="64">
        <v>92</v>
      </c>
      <c r="AM5" s="64">
        <v>96</v>
      </c>
      <c r="AN5" s="64">
        <v>99</v>
      </c>
      <c r="AO5" s="64">
        <v>102</v>
      </c>
      <c r="AP5" s="64">
        <v>105</v>
      </c>
      <c r="AQ5" s="65">
        <v>56</v>
      </c>
      <c r="AR5" s="65">
        <v>61</v>
      </c>
      <c r="AS5" s="65">
        <v>66</v>
      </c>
      <c r="AT5" s="65">
        <v>70</v>
      </c>
      <c r="AU5" s="65">
        <v>74</v>
      </c>
      <c r="AV5" s="65">
        <v>79</v>
      </c>
      <c r="AW5" s="65">
        <v>82</v>
      </c>
      <c r="AX5" s="65">
        <v>85</v>
      </c>
      <c r="AY5" s="65">
        <v>87</v>
      </c>
      <c r="AZ5" s="65">
        <v>90</v>
      </c>
      <c r="BA5" s="66">
        <v>48</v>
      </c>
      <c r="BB5" s="66">
        <v>51</v>
      </c>
      <c r="BC5" s="66">
        <v>57</v>
      </c>
      <c r="BD5" s="66">
        <v>60</v>
      </c>
      <c r="BE5" s="66">
        <v>63</v>
      </c>
      <c r="BF5" s="66">
        <v>67</v>
      </c>
      <c r="BG5" s="66">
        <v>70</v>
      </c>
      <c r="BH5" s="66">
        <v>72</v>
      </c>
      <c r="BI5" s="66">
        <v>74</v>
      </c>
      <c r="BJ5" s="66">
        <v>77</v>
      </c>
      <c r="BK5" s="67">
        <v>43</v>
      </c>
      <c r="BL5" s="67">
        <v>46</v>
      </c>
      <c r="BM5" s="67">
        <v>51</v>
      </c>
      <c r="BN5" s="67">
        <v>54</v>
      </c>
      <c r="BO5" s="67">
        <v>57</v>
      </c>
      <c r="BP5" s="67">
        <v>61</v>
      </c>
      <c r="BQ5" s="67">
        <v>63</v>
      </c>
      <c r="BR5" s="67">
        <v>65</v>
      </c>
      <c r="BS5" s="67">
        <v>67</v>
      </c>
      <c r="BT5" s="67">
        <v>69</v>
      </c>
      <c r="BU5" s="70">
        <v>38</v>
      </c>
      <c r="BV5" s="69">
        <v>41</v>
      </c>
      <c r="BW5" s="69">
        <v>45</v>
      </c>
      <c r="BX5" s="69">
        <v>48</v>
      </c>
      <c r="BY5" s="69">
        <v>51</v>
      </c>
      <c r="BZ5" s="69">
        <v>54</v>
      </c>
      <c r="CA5" s="69">
        <v>56</v>
      </c>
      <c r="CB5" s="69">
        <v>58</v>
      </c>
      <c r="CC5" s="69">
        <v>60</v>
      </c>
      <c r="CD5" s="69">
        <v>61</v>
      </c>
    </row>
    <row r="6" spans="1:82" x14ac:dyDescent="0.2">
      <c r="B6" s="101" t="s">
        <v>34</v>
      </c>
      <c r="C6" s="61">
        <v>93</v>
      </c>
      <c r="D6" s="61">
        <v>99</v>
      </c>
      <c r="E6" s="61">
        <v>108</v>
      </c>
      <c r="F6" s="61">
        <v>114</v>
      </c>
      <c r="G6" s="61">
        <v>119</v>
      </c>
      <c r="H6" s="61">
        <v>127</v>
      </c>
      <c r="I6" s="61">
        <v>131</v>
      </c>
      <c r="J6" s="61">
        <v>135</v>
      </c>
      <c r="K6" s="61">
        <v>139</v>
      </c>
      <c r="L6" s="61">
        <v>147</v>
      </c>
      <c r="M6" s="62">
        <v>88</v>
      </c>
      <c r="N6" s="62">
        <v>94</v>
      </c>
      <c r="O6" s="62">
        <v>102</v>
      </c>
      <c r="P6" s="62">
        <v>107</v>
      </c>
      <c r="Q6" s="62">
        <v>113</v>
      </c>
      <c r="R6" s="62">
        <v>119</v>
      </c>
      <c r="S6" s="62">
        <v>124</v>
      </c>
      <c r="T6" s="62">
        <v>127</v>
      </c>
      <c r="U6" s="62">
        <v>131</v>
      </c>
      <c r="V6" s="62">
        <v>139</v>
      </c>
      <c r="W6" s="63">
        <v>78</v>
      </c>
      <c r="X6" s="63">
        <v>83</v>
      </c>
      <c r="Y6" s="63">
        <v>91</v>
      </c>
      <c r="Z6" s="63">
        <v>95</v>
      </c>
      <c r="AA6" s="63">
        <v>100</v>
      </c>
      <c r="AB6" s="63">
        <v>106</v>
      </c>
      <c r="AC6" s="63">
        <v>110</v>
      </c>
      <c r="AD6" s="63">
        <v>113</v>
      </c>
      <c r="AE6" s="63">
        <v>116</v>
      </c>
      <c r="AF6" s="63">
        <v>123</v>
      </c>
      <c r="AG6" s="64">
        <v>71</v>
      </c>
      <c r="AH6" s="64">
        <v>76</v>
      </c>
      <c r="AI6" s="64">
        <v>82</v>
      </c>
      <c r="AJ6" s="64">
        <v>86</v>
      </c>
      <c r="AK6" s="64">
        <v>91</v>
      </c>
      <c r="AL6" s="64">
        <v>96</v>
      </c>
      <c r="AM6" s="64">
        <v>100</v>
      </c>
      <c r="AN6" s="64">
        <v>102</v>
      </c>
      <c r="AO6" s="64">
        <v>106</v>
      </c>
      <c r="AP6" s="64">
        <v>112</v>
      </c>
      <c r="AQ6" s="65">
        <v>62</v>
      </c>
      <c r="AR6" s="65">
        <v>67</v>
      </c>
      <c r="AS6" s="65">
        <v>73</v>
      </c>
      <c r="AT6" s="65">
        <v>76</v>
      </c>
      <c r="AU6" s="65">
        <v>80</v>
      </c>
      <c r="AV6" s="65">
        <v>85</v>
      </c>
      <c r="AW6" s="65">
        <v>88</v>
      </c>
      <c r="AX6" s="65">
        <v>91</v>
      </c>
      <c r="AY6" s="65">
        <v>94</v>
      </c>
      <c r="AZ6" s="65">
        <v>99</v>
      </c>
      <c r="BA6" s="66">
        <v>55</v>
      </c>
      <c r="BB6" s="66">
        <v>59</v>
      </c>
      <c r="BC6" s="66">
        <v>65</v>
      </c>
      <c r="BD6" s="66">
        <v>68</v>
      </c>
      <c r="BE6" s="66">
        <v>71</v>
      </c>
      <c r="BF6" s="66">
        <v>76</v>
      </c>
      <c r="BG6" s="66">
        <v>78</v>
      </c>
      <c r="BH6" s="66">
        <v>80</v>
      </c>
      <c r="BI6" s="66">
        <v>83</v>
      </c>
      <c r="BJ6" s="66">
        <v>88</v>
      </c>
      <c r="BK6" s="67">
        <v>48</v>
      </c>
      <c r="BL6" s="67">
        <v>52</v>
      </c>
      <c r="BM6" s="67">
        <v>56</v>
      </c>
      <c r="BN6" s="67">
        <v>59</v>
      </c>
      <c r="BO6" s="67">
        <v>62</v>
      </c>
      <c r="BP6" s="67">
        <v>66</v>
      </c>
      <c r="BQ6" s="67">
        <v>68</v>
      </c>
      <c r="BR6" s="67">
        <v>70</v>
      </c>
      <c r="BS6" s="67">
        <v>72</v>
      </c>
      <c r="BT6" s="67">
        <v>76</v>
      </c>
      <c r="BU6" s="69">
        <v>42</v>
      </c>
      <c r="BV6" s="69">
        <v>45</v>
      </c>
      <c r="BW6" s="69">
        <v>49</v>
      </c>
      <c r="BX6" s="69">
        <v>51</v>
      </c>
      <c r="BY6" s="69">
        <v>54</v>
      </c>
      <c r="BZ6" s="69">
        <v>57</v>
      </c>
      <c r="CA6" s="69">
        <v>59</v>
      </c>
      <c r="CB6" s="69">
        <v>61</v>
      </c>
      <c r="CC6" s="69">
        <v>62</v>
      </c>
      <c r="CD6" s="69">
        <v>66</v>
      </c>
    </row>
    <row r="7" spans="1:82" x14ac:dyDescent="0.2">
      <c r="B7" s="101" t="s">
        <v>17</v>
      </c>
      <c r="C7" s="57">
        <v>1000</v>
      </c>
      <c r="D7" s="57">
        <v>1000</v>
      </c>
      <c r="E7" s="57">
        <v>1000</v>
      </c>
      <c r="F7" s="57">
        <v>1000</v>
      </c>
      <c r="G7" s="57">
        <v>1000</v>
      </c>
      <c r="H7" s="57">
        <v>1000</v>
      </c>
      <c r="I7" s="57">
        <v>1000</v>
      </c>
      <c r="J7" s="57">
        <v>1000</v>
      </c>
      <c r="K7" s="57">
        <v>1000</v>
      </c>
      <c r="L7" s="57">
        <v>1000</v>
      </c>
      <c r="M7" s="57">
        <v>1000</v>
      </c>
      <c r="N7" s="57">
        <v>1000</v>
      </c>
      <c r="O7" s="57">
        <v>1000</v>
      </c>
      <c r="P7" s="57">
        <v>1000</v>
      </c>
      <c r="Q7" s="57">
        <v>1000</v>
      </c>
      <c r="R7" s="57">
        <v>1000</v>
      </c>
      <c r="S7" s="57">
        <v>1000</v>
      </c>
      <c r="T7" s="57">
        <v>1000</v>
      </c>
      <c r="U7" s="57">
        <v>1000</v>
      </c>
      <c r="V7" s="57">
        <v>1000</v>
      </c>
      <c r="W7" s="57">
        <v>1000</v>
      </c>
      <c r="X7" s="57">
        <v>1000</v>
      </c>
      <c r="Y7" s="57">
        <v>1000</v>
      </c>
      <c r="Z7" s="57">
        <v>1000</v>
      </c>
      <c r="AA7" s="57">
        <v>1000</v>
      </c>
      <c r="AB7" s="57">
        <v>1000</v>
      </c>
      <c r="AC7" s="57">
        <v>1000</v>
      </c>
      <c r="AD7" s="57">
        <v>1000</v>
      </c>
      <c r="AE7" s="57">
        <v>1000</v>
      </c>
      <c r="AF7" s="57">
        <v>1000</v>
      </c>
      <c r="AG7" s="57">
        <v>1000</v>
      </c>
      <c r="AH7" s="57">
        <v>1000</v>
      </c>
      <c r="AI7" s="57">
        <v>1000</v>
      </c>
      <c r="AJ7" s="57">
        <v>1000</v>
      </c>
      <c r="AK7" s="57">
        <v>1000</v>
      </c>
      <c r="AL7" s="57">
        <v>1000</v>
      </c>
      <c r="AM7" s="57">
        <v>1000</v>
      </c>
      <c r="AN7" s="57">
        <v>1000</v>
      </c>
      <c r="AO7" s="57">
        <v>1000</v>
      </c>
      <c r="AP7" s="57">
        <v>1000</v>
      </c>
      <c r="AQ7" s="57">
        <v>1000</v>
      </c>
      <c r="AR7" s="57">
        <v>1000</v>
      </c>
      <c r="AS7" s="57">
        <v>1000</v>
      </c>
      <c r="AT7" s="57">
        <v>1000</v>
      </c>
      <c r="AU7" s="57">
        <v>1000</v>
      </c>
      <c r="AV7" s="57">
        <v>1000</v>
      </c>
      <c r="AW7" s="57">
        <v>1000</v>
      </c>
      <c r="AX7" s="59">
        <v>1000</v>
      </c>
      <c r="AY7" s="57">
        <v>1000</v>
      </c>
      <c r="AZ7" s="59">
        <v>1000</v>
      </c>
      <c r="BA7" s="57">
        <v>1000</v>
      </c>
      <c r="BB7" s="57">
        <v>1000</v>
      </c>
      <c r="BC7" s="57">
        <v>1000</v>
      </c>
      <c r="BD7" s="57">
        <v>1000</v>
      </c>
      <c r="BE7" s="57">
        <v>1000</v>
      </c>
      <c r="BF7" s="57">
        <v>1000</v>
      </c>
      <c r="BG7" s="57">
        <v>1000</v>
      </c>
      <c r="BH7" s="57">
        <v>1000</v>
      </c>
      <c r="BI7" s="57">
        <v>1000</v>
      </c>
      <c r="BJ7" s="57">
        <v>1000</v>
      </c>
      <c r="BK7" s="57">
        <v>1000</v>
      </c>
      <c r="BL7" s="57">
        <v>1000</v>
      </c>
      <c r="BM7" s="57">
        <v>1000</v>
      </c>
      <c r="BN7" s="57">
        <v>1000</v>
      </c>
      <c r="BO7" s="57">
        <v>1000</v>
      </c>
      <c r="BP7" s="57">
        <v>1000</v>
      </c>
      <c r="BQ7" s="57">
        <v>1000</v>
      </c>
      <c r="BR7" s="57">
        <v>1000</v>
      </c>
      <c r="BS7" s="57">
        <v>1000</v>
      </c>
      <c r="BT7" s="57">
        <v>1000</v>
      </c>
      <c r="BU7" s="57">
        <v>1000</v>
      </c>
      <c r="BV7" s="57">
        <v>1000</v>
      </c>
      <c r="BW7" s="57">
        <v>1000</v>
      </c>
      <c r="BX7" s="57">
        <v>1000</v>
      </c>
      <c r="BY7" s="57">
        <v>1000</v>
      </c>
      <c r="BZ7" s="57">
        <v>1000</v>
      </c>
      <c r="CA7" s="57">
        <v>1000</v>
      </c>
      <c r="CB7" s="57">
        <v>1000</v>
      </c>
      <c r="CC7" s="57">
        <v>1000</v>
      </c>
      <c r="CD7" s="57">
        <v>1000</v>
      </c>
    </row>
    <row r="8" spans="1:82" x14ac:dyDescent="0.2">
      <c r="B8" s="101" t="s">
        <v>18</v>
      </c>
      <c r="C8" s="57">
        <v>1000</v>
      </c>
      <c r="D8" s="57">
        <v>1000</v>
      </c>
      <c r="E8" s="57">
        <v>1000</v>
      </c>
      <c r="F8" s="57">
        <v>1000</v>
      </c>
      <c r="G8" s="57">
        <v>1000</v>
      </c>
      <c r="H8" s="57">
        <v>1000</v>
      </c>
      <c r="I8" s="57">
        <v>1000</v>
      </c>
      <c r="J8" s="57">
        <v>1000</v>
      </c>
      <c r="K8" s="57">
        <v>1000</v>
      </c>
      <c r="L8" s="57">
        <v>1000</v>
      </c>
      <c r="M8" s="57">
        <v>1000</v>
      </c>
      <c r="N8" s="57">
        <v>1000</v>
      </c>
      <c r="O8" s="57">
        <v>1000</v>
      </c>
      <c r="P8" s="57">
        <v>1000</v>
      </c>
      <c r="Q8" s="57">
        <v>1000</v>
      </c>
      <c r="R8" s="57">
        <v>1000</v>
      </c>
      <c r="S8" s="57">
        <v>1000</v>
      </c>
      <c r="T8" s="57">
        <v>1000</v>
      </c>
      <c r="U8" s="57">
        <v>1000</v>
      </c>
      <c r="V8" s="57">
        <v>1000</v>
      </c>
      <c r="W8" s="57">
        <v>1000</v>
      </c>
      <c r="X8" s="57">
        <v>1000</v>
      </c>
      <c r="Y8" s="57">
        <v>1000</v>
      </c>
      <c r="Z8" s="57">
        <v>1000</v>
      </c>
      <c r="AA8" s="57">
        <v>1000</v>
      </c>
      <c r="AB8" s="57">
        <v>1000</v>
      </c>
      <c r="AC8" s="57">
        <v>1000</v>
      </c>
      <c r="AD8" s="57">
        <v>1000</v>
      </c>
      <c r="AE8" s="57">
        <v>1000</v>
      </c>
      <c r="AF8" s="57">
        <v>1000</v>
      </c>
      <c r="AG8" s="57">
        <v>1000</v>
      </c>
      <c r="AH8" s="57">
        <v>1000</v>
      </c>
      <c r="AI8" s="57">
        <v>1000</v>
      </c>
      <c r="AJ8" s="57">
        <v>1000</v>
      </c>
      <c r="AK8" s="57">
        <v>1000</v>
      </c>
      <c r="AL8" s="57">
        <v>1000</v>
      </c>
      <c r="AM8" s="57">
        <v>1000</v>
      </c>
      <c r="AN8" s="59">
        <v>1000</v>
      </c>
      <c r="AO8" s="57">
        <v>1000</v>
      </c>
      <c r="AP8" s="59">
        <v>1000</v>
      </c>
      <c r="AQ8" s="57">
        <v>1000</v>
      </c>
      <c r="AR8" s="57">
        <v>1000</v>
      </c>
      <c r="AS8" s="57">
        <v>1000</v>
      </c>
      <c r="AT8" s="57">
        <v>1000</v>
      </c>
      <c r="AU8" s="57">
        <v>1000</v>
      </c>
      <c r="AV8" s="57">
        <v>1000</v>
      </c>
      <c r="AW8" s="57">
        <v>1000</v>
      </c>
      <c r="AX8" s="59">
        <v>1000</v>
      </c>
      <c r="AY8" s="57">
        <v>1000</v>
      </c>
      <c r="AZ8" s="59">
        <v>1000</v>
      </c>
      <c r="BA8" s="57">
        <v>1000</v>
      </c>
      <c r="BB8" s="57">
        <v>1000</v>
      </c>
      <c r="BC8" s="57">
        <v>1000</v>
      </c>
      <c r="BD8" s="57">
        <v>1000</v>
      </c>
      <c r="BE8" s="57">
        <v>1000</v>
      </c>
      <c r="BF8" s="57">
        <v>1000</v>
      </c>
      <c r="BG8" s="57">
        <v>1000</v>
      </c>
      <c r="BH8" s="59">
        <v>1000</v>
      </c>
      <c r="BI8" s="57">
        <v>1000</v>
      </c>
      <c r="BJ8" s="59">
        <v>1000</v>
      </c>
      <c r="BK8" s="57">
        <v>1000</v>
      </c>
      <c r="BL8" s="57">
        <v>1000</v>
      </c>
      <c r="BM8" s="57">
        <v>1000</v>
      </c>
      <c r="BN8" s="57">
        <v>1000</v>
      </c>
      <c r="BO8" s="57">
        <v>1000</v>
      </c>
      <c r="BP8" s="57">
        <v>1000</v>
      </c>
      <c r="BQ8" s="57">
        <v>1000</v>
      </c>
      <c r="BR8" s="59">
        <v>1000</v>
      </c>
      <c r="BS8" s="57">
        <v>1000</v>
      </c>
      <c r="BT8" s="59">
        <v>1000</v>
      </c>
      <c r="BU8" s="57">
        <v>1000</v>
      </c>
      <c r="BV8" s="57">
        <v>1000</v>
      </c>
      <c r="BW8" s="57">
        <v>1000</v>
      </c>
      <c r="BX8" s="57">
        <v>1000</v>
      </c>
      <c r="BY8" s="57">
        <v>1000</v>
      </c>
      <c r="BZ8" s="57">
        <v>1000</v>
      </c>
      <c r="CA8" s="57">
        <v>1000</v>
      </c>
      <c r="CB8" s="57">
        <v>1000</v>
      </c>
      <c r="CC8" s="57">
        <v>1000</v>
      </c>
      <c r="CD8" s="57">
        <v>1000</v>
      </c>
    </row>
    <row r="9" spans="1:82" x14ac:dyDescent="0.2">
      <c r="B9" s="101" t="s">
        <v>19</v>
      </c>
      <c r="C9" s="57">
        <v>1000</v>
      </c>
      <c r="D9" s="57">
        <v>1000</v>
      </c>
      <c r="E9" s="57">
        <v>1000</v>
      </c>
      <c r="F9" s="57">
        <v>1000</v>
      </c>
      <c r="G9" s="57">
        <v>1000</v>
      </c>
      <c r="H9" s="57">
        <v>1000</v>
      </c>
      <c r="I9" s="57">
        <v>1000</v>
      </c>
      <c r="J9" s="57">
        <v>1000</v>
      </c>
      <c r="K9" s="57">
        <v>1000</v>
      </c>
      <c r="L9" s="57">
        <v>1000</v>
      </c>
      <c r="M9" s="57">
        <v>1000</v>
      </c>
      <c r="N9" s="57">
        <v>1000</v>
      </c>
      <c r="O9" s="57">
        <v>1000</v>
      </c>
      <c r="P9" s="57">
        <v>1000</v>
      </c>
      <c r="Q9" s="57">
        <v>1000</v>
      </c>
      <c r="R9" s="57">
        <v>1000</v>
      </c>
      <c r="S9" s="57">
        <v>1000</v>
      </c>
      <c r="T9" s="57">
        <v>1000</v>
      </c>
      <c r="U9" s="57">
        <v>1000</v>
      </c>
      <c r="V9" s="57">
        <v>1000</v>
      </c>
      <c r="W9" s="57">
        <v>1000</v>
      </c>
      <c r="X9" s="57">
        <v>1000</v>
      </c>
      <c r="Y9" s="57">
        <v>1000</v>
      </c>
      <c r="Z9" s="57">
        <v>1000</v>
      </c>
      <c r="AA9" s="57">
        <v>1000</v>
      </c>
      <c r="AB9" s="57">
        <v>1000</v>
      </c>
      <c r="AC9" s="57">
        <v>1000</v>
      </c>
      <c r="AD9" s="57">
        <v>1000</v>
      </c>
      <c r="AE9" s="57">
        <v>1000</v>
      </c>
      <c r="AF9" s="57">
        <v>1000</v>
      </c>
      <c r="AG9" s="57">
        <v>1000</v>
      </c>
      <c r="AH9" s="57">
        <v>1000</v>
      </c>
      <c r="AI9" s="57">
        <v>1000</v>
      </c>
      <c r="AJ9" s="57">
        <v>1000</v>
      </c>
      <c r="AK9" s="57">
        <v>1000</v>
      </c>
      <c r="AL9" s="57">
        <v>1000</v>
      </c>
      <c r="AM9" s="57">
        <v>1000</v>
      </c>
      <c r="AN9" s="59">
        <v>1000</v>
      </c>
      <c r="AO9" s="57">
        <v>1000</v>
      </c>
      <c r="AP9" s="59">
        <v>1000</v>
      </c>
      <c r="AQ9" s="57">
        <v>1000</v>
      </c>
      <c r="AR9" s="57">
        <v>1000</v>
      </c>
      <c r="AS9" s="57">
        <v>1000</v>
      </c>
      <c r="AT9" s="57">
        <v>1000</v>
      </c>
      <c r="AU9" s="57">
        <v>1000</v>
      </c>
      <c r="AV9" s="57">
        <v>1000</v>
      </c>
      <c r="AW9" s="57">
        <v>1000</v>
      </c>
      <c r="AX9" s="59">
        <v>1000</v>
      </c>
      <c r="AY9" s="57">
        <v>1000</v>
      </c>
      <c r="AZ9" s="59">
        <v>1000</v>
      </c>
      <c r="BA9" s="57">
        <v>1000</v>
      </c>
      <c r="BB9" s="57">
        <v>1000</v>
      </c>
      <c r="BC9" s="57">
        <v>1000</v>
      </c>
      <c r="BD9" s="57">
        <v>1000</v>
      </c>
      <c r="BE9" s="57">
        <v>1000</v>
      </c>
      <c r="BF9" s="57">
        <v>1000</v>
      </c>
      <c r="BG9" s="57">
        <v>1000</v>
      </c>
      <c r="BH9" s="59">
        <v>1000</v>
      </c>
      <c r="BI9" s="57">
        <v>1000</v>
      </c>
      <c r="BJ9" s="59">
        <v>1000</v>
      </c>
      <c r="BK9" s="57">
        <v>1000</v>
      </c>
      <c r="BL9" s="57">
        <v>1000</v>
      </c>
      <c r="BM9" s="57">
        <v>1000</v>
      </c>
      <c r="BN9" s="57">
        <v>1000</v>
      </c>
      <c r="BO9" s="57">
        <v>1000</v>
      </c>
      <c r="BP9" s="57">
        <v>1000</v>
      </c>
      <c r="BQ9" s="57">
        <v>1000</v>
      </c>
      <c r="BR9" s="59">
        <v>1000</v>
      </c>
      <c r="BS9" s="57">
        <v>1000</v>
      </c>
      <c r="BT9" s="59">
        <v>1000</v>
      </c>
      <c r="BU9" s="57">
        <v>1000</v>
      </c>
      <c r="BV9" s="57">
        <v>1000</v>
      </c>
      <c r="BW9" s="57">
        <v>1000</v>
      </c>
      <c r="BX9" s="57">
        <v>1000</v>
      </c>
      <c r="BY9" s="57">
        <v>1000</v>
      </c>
      <c r="BZ9" s="57">
        <v>1000</v>
      </c>
      <c r="CA9" s="57">
        <v>1000</v>
      </c>
      <c r="CB9" s="57">
        <v>1000</v>
      </c>
      <c r="CC9" s="57">
        <v>1000</v>
      </c>
      <c r="CD9" s="57">
        <v>1000</v>
      </c>
    </row>
    <row r="10" spans="1:82" x14ac:dyDescent="0.2">
      <c r="AL10" s="59"/>
      <c r="AV10" s="59"/>
      <c r="BF10" s="59"/>
      <c r="BP10" s="59"/>
    </row>
    <row r="11" spans="1:82" x14ac:dyDescent="0.2">
      <c r="A11" s="40"/>
      <c r="B11" s="40"/>
      <c r="C11" s="71"/>
      <c r="D11" s="71"/>
      <c r="E11" s="71"/>
      <c r="F11" s="95"/>
      <c r="G11" s="98" t="s">
        <v>40</v>
      </c>
      <c r="H11" s="98" t="s">
        <v>41</v>
      </c>
      <c r="I11" s="98" t="s">
        <v>42</v>
      </c>
      <c r="J11" s="98" t="s">
        <v>43</v>
      </c>
      <c r="K11" s="98" t="s">
        <v>44</v>
      </c>
      <c r="L11" s="98" t="s">
        <v>45</v>
      </c>
      <c r="M11" s="98" t="s">
        <v>46</v>
      </c>
      <c r="N11" s="98" t="s">
        <v>137</v>
      </c>
    </row>
    <row r="12" spans="1:82" x14ac:dyDescent="0.2">
      <c r="A12" s="40"/>
      <c r="B12" s="40"/>
      <c r="C12" s="71"/>
      <c r="D12" s="71"/>
      <c r="E12" s="71"/>
      <c r="F12" s="99">
        <v>20.010000000000002</v>
      </c>
      <c r="G12" s="96" t="s">
        <v>57</v>
      </c>
      <c r="H12" s="96" t="s">
        <v>67</v>
      </c>
      <c r="I12" s="96" t="s">
        <v>77</v>
      </c>
      <c r="J12" s="96" t="s">
        <v>87</v>
      </c>
      <c r="K12" s="96" t="s">
        <v>97</v>
      </c>
      <c r="L12" s="96" t="s">
        <v>107</v>
      </c>
      <c r="M12" s="96" t="s">
        <v>117</v>
      </c>
      <c r="N12" s="96" t="s">
        <v>127</v>
      </c>
    </row>
    <row r="13" spans="1:82" ht="21" x14ac:dyDescent="0.35">
      <c r="A13" s="41"/>
      <c r="B13" s="41"/>
      <c r="C13" s="71"/>
      <c r="D13" s="71"/>
      <c r="E13" s="71"/>
      <c r="F13" s="99">
        <v>45.01</v>
      </c>
      <c r="G13" s="96" t="s">
        <v>58</v>
      </c>
      <c r="H13" s="96" t="s">
        <v>68</v>
      </c>
      <c r="I13" s="96" t="s">
        <v>78</v>
      </c>
      <c r="J13" s="96" t="s">
        <v>88</v>
      </c>
      <c r="K13" s="96" t="s">
        <v>98</v>
      </c>
      <c r="L13" s="96" t="s">
        <v>108</v>
      </c>
      <c r="M13" s="96" t="s">
        <v>118</v>
      </c>
      <c r="N13" s="96" t="s">
        <v>128</v>
      </c>
    </row>
    <row r="14" spans="1:82" ht="21" x14ac:dyDescent="0.35">
      <c r="A14" s="41"/>
      <c r="B14" s="41"/>
      <c r="C14" s="71"/>
      <c r="D14" s="71"/>
      <c r="E14" s="71"/>
      <c r="F14" s="98">
        <v>49.01</v>
      </c>
      <c r="G14" s="96" t="s">
        <v>59</v>
      </c>
      <c r="H14" s="96" t="s">
        <v>69</v>
      </c>
      <c r="I14" s="96" t="s">
        <v>79</v>
      </c>
      <c r="J14" s="96" t="s">
        <v>89</v>
      </c>
      <c r="K14" s="96" t="s">
        <v>99</v>
      </c>
      <c r="L14" s="96" t="s">
        <v>109</v>
      </c>
      <c r="M14" s="96" t="s">
        <v>119</v>
      </c>
      <c r="N14" s="96" t="s">
        <v>129</v>
      </c>
    </row>
    <row r="15" spans="1:82" ht="21" x14ac:dyDescent="0.35">
      <c r="A15" s="41"/>
      <c r="B15" s="41"/>
      <c r="C15" s="71"/>
      <c r="D15" s="71"/>
      <c r="E15" s="71"/>
      <c r="F15" s="100">
        <v>55.01</v>
      </c>
      <c r="G15" s="96" t="s">
        <v>60</v>
      </c>
      <c r="H15" s="96" t="s">
        <v>70</v>
      </c>
      <c r="I15" s="96" t="s">
        <v>80</v>
      </c>
      <c r="J15" s="96" t="s">
        <v>90</v>
      </c>
      <c r="K15" s="96" t="s">
        <v>100</v>
      </c>
      <c r="L15" s="96" t="s">
        <v>110</v>
      </c>
      <c r="M15" s="96" t="s">
        <v>120</v>
      </c>
      <c r="N15" s="96" t="s">
        <v>130</v>
      </c>
    </row>
    <row r="16" spans="1:82" ht="21" x14ac:dyDescent="0.35">
      <c r="A16" s="41"/>
      <c r="B16" s="41"/>
      <c r="C16" s="71"/>
      <c r="D16" s="71"/>
      <c r="E16" s="71"/>
      <c r="F16" s="100">
        <v>59.01</v>
      </c>
      <c r="G16" s="96" t="s">
        <v>61</v>
      </c>
      <c r="H16" s="96" t="s">
        <v>71</v>
      </c>
      <c r="I16" s="96" t="s">
        <v>81</v>
      </c>
      <c r="J16" s="96" t="s">
        <v>91</v>
      </c>
      <c r="K16" s="96" t="s">
        <v>101</v>
      </c>
      <c r="L16" s="96" t="s">
        <v>111</v>
      </c>
      <c r="M16" s="96" t="s">
        <v>121</v>
      </c>
      <c r="N16" s="96" t="s">
        <v>131</v>
      </c>
    </row>
    <row r="17" spans="1:14" ht="21" x14ac:dyDescent="0.35">
      <c r="A17" s="41"/>
      <c r="B17" s="41"/>
      <c r="C17" s="71"/>
      <c r="D17" s="71"/>
      <c r="E17" s="71"/>
      <c r="F17" s="100">
        <v>64.010000000000005</v>
      </c>
      <c r="G17" s="96" t="s">
        <v>62</v>
      </c>
      <c r="H17" s="96" t="s">
        <v>72</v>
      </c>
      <c r="I17" s="96" t="s">
        <v>82</v>
      </c>
      <c r="J17" s="96" t="s">
        <v>92</v>
      </c>
      <c r="K17" s="96" t="s">
        <v>102</v>
      </c>
      <c r="L17" s="96" t="s">
        <v>112</v>
      </c>
      <c r="M17" s="96" t="s">
        <v>122</v>
      </c>
      <c r="N17" s="96" t="s">
        <v>132</v>
      </c>
    </row>
    <row r="18" spans="1:14" ht="21" x14ac:dyDescent="0.35">
      <c r="A18" s="41"/>
      <c r="B18" s="41"/>
      <c r="C18" s="71"/>
      <c r="D18" s="71"/>
      <c r="E18" s="71"/>
      <c r="F18" s="100">
        <v>71.010000000000005</v>
      </c>
      <c r="G18" s="97" t="s">
        <v>63</v>
      </c>
      <c r="H18" s="97" t="s">
        <v>73</v>
      </c>
      <c r="I18" s="97" t="s">
        <v>83</v>
      </c>
      <c r="J18" s="97" t="s">
        <v>93</v>
      </c>
      <c r="K18" s="97" t="s">
        <v>103</v>
      </c>
      <c r="L18" s="97" t="s">
        <v>113</v>
      </c>
      <c r="M18" s="97" t="s">
        <v>123</v>
      </c>
      <c r="N18" s="97" t="s">
        <v>133</v>
      </c>
    </row>
    <row r="19" spans="1:14" ht="21" x14ac:dyDescent="0.35">
      <c r="A19" s="41"/>
      <c r="B19" s="41"/>
      <c r="C19" s="71"/>
      <c r="D19" s="71"/>
      <c r="E19" s="71"/>
      <c r="F19" s="100">
        <v>76.010000000000005</v>
      </c>
      <c r="G19" s="97" t="s">
        <v>64</v>
      </c>
      <c r="H19" s="97" t="s">
        <v>74</v>
      </c>
      <c r="I19" s="97" t="s">
        <v>84</v>
      </c>
      <c r="J19" s="97" t="s">
        <v>94</v>
      </c>
      <c r="K19" s="97" t="s">
        <v>104</v>
      </c>
      <c r="L19" s="97" t="s">
        <v>114</v>
      </c>
      <c r="M19" s="97" t="s">
        <v>124</v>
      </c>
      <c r="N19" s="97" t="s">
        <v>134</v>
      </c>
    </row>
    <row r="20" spans="1:14" ht="21" x14ac:dyDescent="0.35">
      <c r="A20" s="41"/>
      <c r="B20" s="41"/>
      <c r="C20" s="71"/>
      <c r="D20" s="71"/>
      <c r="E20" s="71"/>
      <c r="F20" s="100">
        <v>81.010000000000005</v>
      </c>
      <c r="G20" s="97" t="s">
        <v>65</v>
      </c>
      <c r="H20" s="97" t="s">
        <v>75</v>
      </c>
      <c r="I20" s="97" t="s">
        <v>85</v>
      </c>
      <c r="J20" s="97" t="s">
        <v>95</v>
      </c>
      <c r="K20" s="97" t="s">
        <v>105</v>
      </c>
      <c r="L20" s="97" t="s">
        <v>115</v>
      </c>
      <c r="M20" s="97" t="s">
        <v>125</v>
      </c>
      <c r="N20" s="97" t="s">
        <v>135</v>
      </c>
    </row>
    <row r="21" spans="1:14" ht="21" x14ac:dyDescent="0.35">
      <c r="A21" s="41"/>
      <c r="B21" s="41"/>
      <c r="C21" s="71"/>
      <c r="D21" s="71"/>
      <c r="E21" s="71"/>
      <c r="F21" s="100">
        <v>87.01</v>
      </c>
      <c r="G21" s="97" t="s">
        <v>66</v>
      </c>
      <c r="H21" s="97" t="s">
        <v>76</v>
      </c>
      <c r="I21" s="97" t="s">
        <v>86</v>
      </c>
      <c r="J21" s="97" t="s">
        <v>96</v>
      </c>
      <c r="K21" s="97" t="s">
        <v>106</v>
      </c>
      <c r="L21" s="97" t="s">
        <v>116</v>
      </c>
      <c r="M21" s="97" t="s">
        <v>126</v>
      </c>
      <c r="N21" s="97" t="s">
        <v>136</v>
      </c>
    </row>
    <row r="22" spans="1:14" ht="21" x14ac:dyDescent="0.35">
      <c r="A22" s="41"/>
      <c r="B22" s="4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21" x14ac:dyDescent="0.35">
      <c r="A23" s="41"/>
      <c r="B23" s="4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21" x14ac:dyDescent="0.35">
      <c r="A24" s="41"/>
      <c r="B24" s="4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21" x14ac:dyDescent="0.35">
      <c r="A25" s="41"/>
      <c r="B25" s="4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21" x14ac:dyDescent="0.35">
      <c r="A26" s="41"/>
      <c r="B26" s="41"/>
      <c r="C26" s="71"/>
      <c r="D26" s="71"/>
      <c r="E26" s="71"/>
    </row>
    <row r="27" spans="1:14" ht="21" x14ac:dyDescent="0.35">
      <c r="A27" s="41"/>
      <c r="B27" s="41"/>
      <c r="C27" s="71"/>
      <c r="D27" s="71"/>
      <c r="E27" s="71"/>
    </row>
    <row r="28" spans="1:14" ht="21" x14ac:dyDescent="0.35">
      <c r="A28" s="41"/>
      <c r="B28" s="41"/>
      <c r="C28" s="71"/>
      <c r="D28" s="71"/>
      <c r="E28" s="71"/>
    </row>
    <row r="29" spans="1:14" ht="21" x14ac:dyDescent="0.35">
      <c r="A29" s="41"/>
      <c r="B29" s="41"/>
      <c r="C29" s="71"/>
      <c r="D29" s="71"/>
      <c r="E29" s="71"/>
    </row>
    <row r="30" spans="1:14" ht="21" x14ac:dyDescent="0.35">
      <c r="A30" s="41"/>
      <c r="B30" s="41"/>
      <c r="C30" s="71"/>
      <c r="D30" s="71"/>
    </row>
    <row r="31" spans="1:14" ht="21" x14ac:dyDescent="0.35">
      <c r="A31" s="41"/>
      <c r="B31" s="41"/>
      <c r="C31" s="71"/>
      <c r="D31" s="71"/>
    </row>
    <row r="32" spans="1:14" ht="21" x14ac:dyDescent="0.35">
      <c r="A32" s="41"/>
      <c r="B32" s="41"/>
      <c r="C32" s="71"/>
      <c r="D32" s="71"/>
    </row>
    <row r="33" spans="1:4" ht="21" x14ac:dyDescent="0.35">
      <c r="A33" s="41"/>
      <c r="B33" s="41"/>
      <c r="C33" s="71"/>
      <c r="D33" s="71"/>
    </row>
    <row r="34" spans="1:4" ht="21" x14ac:dyDescent="0.35">
      <c r="A34" s="41"/>
      <c r="B34" s="41"/>
      <c r="C34" s="71"/>
      <c r="D34" s="71"/>
    </row>
    <row r="35" spans="1:4" ht="21" x14ac:dyDescent="0.35">
      <c r="A35" s="41"/>
      <c r="B35" s="41"/>
      <c r="C35" s="71"/>
      <c r="D35" s="71"/>
    </row>
    <row r="36" spans="1:4" ht="21" x14ac:dyDescent="0.35">
      <c r="A36" s="41"/>
      <c r="B36" s="41"/>
      <c r="C36" s="71"/>
      <c r="D36" s="71"/>
    </row>
    <row r="37" spans="1:4" ht="21" x14ac:dyDescent="0.35">
      <c r="A37" s="41"/>
      <c r="B37" s="41"/>
      <c r="C37" s="71"/>
      <c r="D37" s="71"/>
    </row>
    <row r="38" spans="1:4" ht="21" x14ac:dyDescent="0.35">
      <c r="A38" s="41"/>
      <c r="B38" s="41"/>
      <c r="C38" s="71"/>
      <c r="D38" s="71"/>
    </row>
    <row r="39" spans="1:4" ht="21" x14ac:dyDescent="0.35">
      <c r="A39" s="41"/>
      <c r="B39" s="41"/>
      <c r="C39" s="71"/>
      <c r="D39" s="71"/>
    </row>
    <row r="40" spans="1:4" ht="21" x14ac:dyDescent="0.35">
      <c r="A40" s="41"/>
      <c r="B40" s="41"/>
      <c r="C40" s="71"/>
      <c r="D40" s="71"/>
    </row>
    <row r="41" spans="1:4" ht="21" x14ac:dyDescent="0.35">
      <c r="A41" s="41"/>
      <c r="B41" s="41"/>
      <c r="C41" s="71"/>
      <c r="D41" s="71"/>
    </row>
    <row r="42" spans="1:4" ht="21" x14ac:dyDescent="0.35">
      <c r="A42" s="41"/>
      <c r="B42" s="41"/>
      <c r="C42" s="71"/>
      <c r="D42" s="71"/>
    </row>
    <row r="43" spans="1:4" ht="21" x14ac:dyDescent="0.35">
      <c r="A43" s="41"/>
      <c r="B43" s="41"/>
      <c r="C43" s="71"/>
      <c r="D43" s="71"/>
    </row>
    <row r="44" spans="1:4" ht="21" x14ac:dyDescent="0.35">
      <c r="A44" s="41"/>
      <c r="B44" s="41"/>
      <c r="C44" s="71"/>
      <c r="D44" s="71"/>
    </row>
    <row r="45" spans="1:4" ht="21" x14ac:dyDescent="0.35">
      <c r="A45" s="41"/>
      <c r="B45" s="41"/>
      <c r="C45" s="71"/>
      <c r="D45" s="71"/>
    </row>
    <row r="46" spans="1:4" ht="21" x14ac:dyDescent="0.35">
      <c r="A46" s="41"/>
      <c r="B46" s="41"/>
      <c r="C46" s="71"/>
      <c r="D46" s="71"/>
    </row>
    <row r="47" spans="1:4" ht="21" x14ac:dyDescent="0.35">
      <c r="A47" s="41"/>
      <c r="B47" s="41"/>
      <c r="C47" s="71"/>
      <c r="D47" s="71"/>
    </row>
    <row r="48" spans="1:4" ht="21" x14ac:dyDescent="0.35">
      <c r="A48" s="41"/>
      <c r="B48" s="41"/>
      <c r="C48" s="71"/>
      <c r="D48" s="71"/>
    </row>
    <row r="49" spans="1:4" ht="21" x14ac:dyDescent="0.35">
      <c r="A49" s="41"/>
      <c r="B49" s="41"/>
      <c r="C49" s="71"/>
      <c r="D49" s="71"/>
    </row>
    <row r="50" spans="1:4" ht="21" x14ac:dyDescent="0.35">
      <c r="A50" s="41"/>
      <c r="B50" s="41"/>
      <c r="C50" s="71"/>
      <c r="D50" s="71"/>
    </row>
    <row r="51" spans="1:4" ht="21" x14ac:dyDescent="0.35">
      <c r="A51" s="41"/>
      <c r="B51" s="41"/>
      <c r="C51" s="71"/>
      <c r="D51" s="71"/>
    </row>
    <row r="52" spans="1:4" ht="21" x14ac:dyDescent="0.35">
      <c r="A52" s="41"/>
      <c r="B52" s="41"/>
      <c r="C52" s="71"/>
      <c r="D52" s="71"/>
    </row>
    <row r="53" spans="1:4" ht="21" x14ac:dyDescent="0.35">
      <c r="A53" s="41"/>
      <c r="B53" s="41"/>
      <c r="C53" s="71"/>
      <c r="D53" s="71"/>
    </row>
    <row r="54" spans="1:4" ht="21" x14ac:dyDescent="0.35">
      <c r="A54" s="41"/>
      <c r="B54" s="41"/>
      <c r="C54" s="71"/>
      <c r="D54" s="71"/>
    </row>
    <row r="55" spans="1:4" ht="21" x14ac:dyDescent="0.35">
      <c r="A55" s="41"/>
      <c r="B55" s="41"/>
      <c r="C55" s="71"/>
      <c r="D55" s="71"/>
    </row>
    <row r="56" spans="1:4" ht="21" x14ac:dyDescent="0.35">
      <c r="A56" s="41"/>
      <c r="B56" s="41"/>
      <c r="C56" s="71"/>
      <c r="D56" s="71"/>
    </row>
    <row r="57" spans="1:4" ht="21" x14ac:dyDescent="0.35">
      <c r="A57" s="41"/>
      <c r="B57" s="41"/>
      <c r="C57" s="71"/>
      <c r="D57" s="71"/>
    </row>
    <row r="58" spans="1:4" ht="21" x14ac:dyDescent="0.35">
      <c r="A58" s="41"/>
      <c r="B58" s="41"/>
      <c r="C58" s="71"/>
      <c r="D58" s="71"/>
    </row>
    <row r="59" spans="1:4" ht="21" x14ac:dyDescent="0.35">
      <c r="A59" s="41"/>
      <c r="B59" s="41"/>
      <c r="C59" s="71"/>
      <c r="D59" s="71"/>
    </row>
    <row r="60" spans="1:4" ht="21" x14ac:dyDescent="0.35">
      <c r="A60" s="41"/>
      <c r="B60" s="41"/>
      <c r="C60" s="71"/>
      <c r="D60" s="71"/>
    </row>
    <row r="61" spans="1:4" ht="21" x14ac:dyDescent="0.35">
      <c r="A61" s="41"/>
      <c r="B61" s="41"/>
      <c r="C61" s="71"/>
      <c r="D61" s="71"/>
    </row>
    <row r="62" spans="1:4" ht="21" x14ac:dyDescent="0.35">
      <c r="A62" s="41"/>
      <c r="B62" s="41"/>
      <c r="C62" s="71"/>
      <c r="D62" s="71"/>
    </row>
    <row r="63" spans="1:4" ht="21" x14ac:dyDescent="0.35">
      <c r="A63" s="41"/>
      <c r="B63" s="41"/>
      <c r="C63" s="71"/>
      <c r="D63" s="71"/>
    </row>
    <row r="64" spans="1:4" ht="21" x14ac:dyDescent="0.35">
      <c r="A64" s="41"/>
      <c r="B64" s="41"/>
      <c r="C64" s="71"/>
      <c r="D64" s="71"/>
    </row>
    <row r="65" spans="1:4" ht="21" x14ac:dyDescent="0.35">
      <c r="A65" s="41"/>
      <c r="B65" s="41"/>
      <c r="C65" s="71"/>
      <c r="D65" s="71"/>
    </row>
    <row r="66" spans="1:4" ht="21" x14ac:dyDescent="0.35">
      <c r="A66" s="41"/>
      <c r="B66" s="41"/>
      <c r="C66" s="71"/>
      <c r="D66" s="71"/>
    </row>
    <row r="67" spans="1:4" ht="21" x14ac:dyDescent="0.35">
      <c r="A67" s="41"/>
      <c r="B67" s="41"/>
      <c r="C67" s="71"/>
      <c r="D67" s="71"/>
    </row>
    <row r="68" spans="1:4" ht="21" x14ac:dyDescent="0.35">
      <c r="A68" s="41"/>
      <c r="B68" s="41"/>
      <c r="C68" s="71"/>
      <c r="D68" s="71"/>
    </row>
    <row r="69" spans="1:4" x14ac:dyDescent="0.2">
      <c r="C69" s="71"/>
      <c r="D69" s="71"/>
    </row>
    <row r="70" spans="1:4" x14ac:dyDescent="0.2">
      <c r="C70" s="71"/>
      <c r="D70" s="71"/>
    </row>
    <row r="71" spans="1:4" x14ac:dyDescent="0.2">
      <c r="C71" s="71"/>
      <c r="D71" s="71"/>
    </row>
    <row r="72" spans="1:4" x14ac:dyDescent="0.2">
      <c r="C72" s="71"/>
      <c r="D72" s="71"/>
    </row>
    <row r="73" spans="1:4" x14ac:dyDescent="0.2">
      <c r="C73" s="71"/>
      <c r="D73" s="71"/>
    </row>
    <row r="74" spans="1:4" x14ac:dyDescent="0.2">
      <c r="C74" s="71"/>
      <c r="D74" s="71"/>
    </row>
    <row r="75" spans="1:4" x14ac:dyDescent="0.2">
      <c r="C75" s="71"/>
      <c r="D75" s="71"/>
    </row>
    <row r="76" spans="1:4" x14ac:dyDescent="0.2">
      <c r="C76" s="71"/>
      <c r="D76" s="71"/>
    </row>
    <row r="77" spans="1:4" x14ac:dyDescent="0.2">
      <c r="C77" s="71"/>
      <c r="D77" s="71"/>
    </row>
    <row r="78" spans="1:4" x14ac:dyDescent="0.2">
      <c r="C78" s="71"/>
      <c r="D78" s="71"/>
    </row>
    <row r="79" spans="1:4" x14ac:dyDescent="0.2">
      <c r="C79" s="71"/>
      <c r="D79" s="71"/>
    </row>
    <row r="80" spans="1:4" x14ac:dyDescent="0.2">
      <c r="C80" s="71"/>
      <c r="D80" s="71"/>
    </row>
    <row r="81" spans="3:4" x14ac:dyDescent="0.2">
      <c r="C81" s="71"/>
      <c r="D81" s="71"/>
    </row>
    <row r="82" spans="3:4" x14ac:dyDescent="0.2">
      <c r="C82" s="71"/>
      <c r="D82" s="71"/>
    </row>
    <row r="83" spans="3:4" x14ac:dyDescent="0.2">
      <c r="C83" s="71"/>
      <c r="D83" s="71"/>
    </row>
    <row r="84" spans="3:4" x14ac:dyDescent="0.2">
      <c r="C84" s="71"/>
      <c r="D84" s="71"/>
    </row>
    <row r="85" spans="3:4" x14ac:dyDescent="0.2">
      <c r="C85" s="71"/>
      <c r="D85" s="71"/>
    </row>
    <row r="86" spans="3:4" x14ac:dyDescent="0.2">
      <c r="C86" s="71"/>
      <c r="D86" s="71"/>
    </row>
    <row r="87" spans="3:4" x14ac:dyDescent="0.2">
      <c r="C87" s="71"/>
      <c r="D87" s="71"/>
    </row>
    <row r="88" spans="3:4" x14ac:dyDescent="0.2">
      <c r="C88" s="71"/>
      <c r="D88" s="71"/>
    </row>
    <row r="89" spans="3:4" x14ac:dyDescent="0.2">
      <c r="C89" s="71"/>
      <c r="D89" s="71"/>
    </row>
    <row r="90" spans="3:4" x14ac:dyDescent="0.2">
      <c r="C90" s="71"/>
      <c r="D90" s="71"/>
    </row>
    <row r="91" spans="3:4" x14ac:dyDescent="0.2">
      <c r="C91" s="71"/>
      <c r="D91" s="71"/>
    </row>
    <row r="92" spans="3:4" x14ac:dyDescent="0.2">
      <c r="C92" s="71"/>
      <c r="D92" s="71"/>
    </row>
    <row r="93" spans="3:4" x14ac:dyDescent="0.2">
      <c r="C93" s="71"/>
      <c r="D93" s="71"/>
    </row>
    <row r="94" spans="3:4" x14ac:dyDescent="0.2">
      <c r="C94" s="71"/>
      <c r="D94" s="71"/>
    </row>
    <row r="95" spans="3:4" x14ac:dyDescent="0.2">
      <c r="C95" s="71"/>
      <c r="D95" s="71"/>
    </row>
    <row r="96" spans="3:4" x14ac:dyDescent="0.2">
      <c r="C96" s="71"/>
      <c r="D96" s="71"/>
    </row>
    <row r="97" spans="3:4" x14ac:dyDescent="0.2">
      <c r="C97" s="71"/>
      <c r="D97" s="71"/>
    </row>
    <row r="98" spans="3:4" x14ac:dyDescent="0.2">
      <c r="C98" s="71"/>
      <c r="D98" s="71"/>
    </row>
    <row r="99" spans="3:4" x14ac:dyDescent="0.2">
      <c r="C99" s="71"/>
      <c r="D99" s="71"/>
    </row>
    <row r="100" spans="3:4" x14ac:dyDescent="0.2">
      <c r="C100" s="71"/>
      <c r="D100" s="71"/>
    </row>
    <row r="101" spans="3:4" x14ac:dyDescent="0.2">
      <c r="C101" s="71"/>
      <c r="D101" s="71"/>
    </row>
    <row r="102" spans="3:4" x14ac:dyDescent="0.2">
      <c r="C102" s="71"/>
      <c r="D102" s="71"/>
    </row>
    <row r="103" spans="3:4" x14ac:dyDescent="0.2">
      <c r="C103" s="71"/>
      <c r="D103" s="71"/>
    </row>
    <row r="104" spans="3:4" x14ac:dyDescent="0.2">
      <c r="C104" s="71"/>
      <c r="D104" s="71"/>
    </row>
    <row r="105" spans="3:4" x14ac:dyDescent="0.2">
      <c r="C105" s="71"/>
      <c r="D105" s="7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Y91"/>
  <sheetViews>
    <sheetView zoomScale="90" zoomScaleNormal="90" workbookViewId="0">
      <selection activeCell="U22" sqref="U22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103" s="108" customFormat="1" x14ac:dyDescent="0.2">
      <c r="C1" s="109" t="s">
        <v>139</v>
      </c>
      <c r="D1" s="109" t="s">
        <v>140</v>
      </c>
      <c r="E1" s="109" t="s">
        <v>141</v>
      </c>
      <c r="F1" s="109" t="s">
        <v>142</v>
      </c>
      <c r="G1" s="109" t="s">
        <v>143</v>
      </c>
      <c r="H1" s="109" t="s">
        <v>144</v>
      </c>
      <c r="I1" s="109" t="s">
        <v>145</v>
      </c>
      <c r="J1" s="109" t="s">
        <v>146</v>
      </c>
      <c r="K1" s="109" t="s">
        <v>147</v>
      </c>
      <c r="L1" s="109" t="s">
        <v>148</v>
      </c>
      <c r="M1" s="102" t="s">
        <v>149</v>
      </c>
      <c r="N1" s="102" t="s">
        <v>150</v>
      </c>
      <c r="O1" s="102" t="s">
        <v>151</v>
      </c>
      <c r="P1" s="102" t="s">
        <v>152</v>
      </c>
      <c r="Q1" s="102" t="s">
        <v>153</v>
      </c>
      <c r="R1" s="102" t="s">
        <v>154</v>
      </c>
      <c r="S1" s="102" t="s">
        <v>155</v>
      </c>
      <c r="T1" s="102" t="s">
        <v>156</v>
      </c>
      <c r="U1" s="102" t="s">
        <v>157</v>
      </c>
      <c r="V1" s="102" t="s">
        <v>158</v>
      </c>
      <c r="W1" s="110" t="s">
        <v>159</v>
      </c>
      <c r="X1" s="110" t="s">
        <v>160</v>
      </c>
      <c r="Y1" s="110" t="s">
        <v>161</v>
      </c>
      <c r="Z1" s="110" t="s">
        <v>162</v>
      </c>
      <c r="AA1" s="110" t="s">
        <v>163</v>
      </c>
      <c r="AB1" s="110" t="s">
        <v>164</v>
      </c>
      <c r="AC1" s="110" t="s">
        <v>165</v>
      </c>
      <c r="AD1" s="110" t="s">
        <v>166</v>
      </c>
      <c r="AE1" s="110" t="s">
        <v>167</v>
      </c>
      <c r="AF1" s="110" t="s">
        <v>168</v>
      </c>
      <c r="AG1" s="111" t="s">
        <v>169</v>
      </c>
      <c r="AH1" s="111" t="s">
        <v>170</v>
      </c>
      <c r="AI1" s="111" t="s">
        <v>171</v>
      </c>
      <c r="AJ1" s="111" t="s">
        <v>172</v>
      </c>
      <c r="AK1" s="111" t="s">
        <v>173</v>
      </c>
      <c r="AL1" s="111" t="s">
        <v>174</v>
      </c>
      <c r="AM1" s="111" t="s">
        <v>175</v>
      </c>
      <c r="AN1" s="111" t="s">
        <v>176</v>
      </c>
      <c r="AO1" s="111" t="s">
        <v>177</v>
      </c>
      <c r="AP1" s="111" t="s">
        <v>178</v>
      </c>
      <c r="AQ1" s="124" t="s">
        <v>179</v>
      </c>
      <c r="AR1" s="124" t="s">
        <v>180</v>
      </c>
      <c r="AS1" s="124" t="s">
        <v>181</v>
      </c>
      <c r="AT1" s="124" t="s">
        <v>182</v>
      </c>
      <c r="AU1" s="124" t="s">
        <v>183</v>
      </c>
      <c r="AV1" s="124" t="s">
        <v>184</v>
      </c>
      <c r="AW1" s="124" t="s">
        <v>185</v>
      </c>
      <c r="AX1" s="124" t="s">
        <v>186</v>
      </c>
      <c r="AY1" s="124" t="s">
        <v>187</v>
      </c>
      <c r="AZ1" s="124" t="s">
        <v>188</v>
      </c>
      <c r="BA1" s="112" t="s">
        <v>189</v>
      </c>
      <c r="BB1" s="112" t="s">
        <v>190</v>
      </c>
      <c r="BC1" s="112" t="s">
        <v>191</v>
      </c>
      <c r="BD1" s="112" t="s">
        <v>192</v>
      </c>
      <c r="BE1" s="112" t="s">
        <v>193</v>
      </c>
      <c r="BF1" s="112" t="s">
        <v>194</v>
      </c>
      <c r="BG1" s="112" t="s">
        <v>195</v>
      </c>
      <c r="BH1" s="112" t="s">
        <v>196</v>
      </c>
      <c r="BI1" s="112" t="s">
        <v>197</v>
      </c>
      <c r="BJ1" s="112" t="s">
        <v>198</v>
      </c>
      <c r="BK1" s="102" t="s">
        <v>199</v>
      </c>
      <c r="BL1" s="102" t="s">
        <v>200</v>
      </c>
      <c r="BM1" s="102" t="s">
        <v>201</v>
      </c>
      <c r="BN1" s="102" t="s">
        <v>202</v>
      </c>
      <c r="BO1" s="102" t="s">
        <v>203</v>
      </c>
      <c r="BP1" s="102" t="s">
        <v>204</v>
      </c>
      <c r="BQ1" s="102" t="s">
        <v>205</v>
      </c>
      <c r="BR1" s="102" t="s">
        <v>206</v>
      </c>
      <c r="BS1" s="102" t="s">
        <v>207</v>
      </c>
      <c r="BT1" s="102" t="s">
        <v>208</v>
      </c>
      <c r="BU1" s="109" t="s">
        <v>209</v>
      </c>
      <c r="BV1" s="109" t="s">
        <v>210</v>
      </c>
      <c r="BW1" s="109" t="s">
        <v>211</v>
      </c>
      <c r="BX1" s="109" t="s">
        <v>212</v>
      </c>
      <c r="BY1" s="109" t="s">
        <v>213</v>
      </c>
      <c r="BZ1" s="109" t="s">
        <v>214</v>
      </c>
      <c r="CA1" s="109" t="s">
        <v>215</v>
      </c>
      <c r="CB1" s="109" t="s">
        <v>216</v>
      </c>
      <c r="CC1" s="109" t="s">
        <v>217</v>
      </c>
      <c r="CD1" s="109" t="s">
        <v>218</v>
      </c>
      <c r="CE1" s="112" t="s">
        <v>219</v>
      </c>
      <c r="CF1" s="112" t="s">
        <v>220</v>
      </c>
      <c r="CG1" s="112" t="s">
        <v>221</v>
      </c>
      <c r="CH1" s="112" t="s">
        <v>222</v>
      </c>
      <c r="CI1" s="112" t="s">
        <v>223</v>
      </c>
      <c r="CJ1" s="112" t="s">
        <v>224</v>
      </c>
      <c r="CK1" s="112" t="s">
        <v>225</v>
      </c>
      <c r="CL1" s="112" t="s">
        <v>226</v>
      </c>
      <c r="CM1" s="112" t="s">
        <v>227</v>
      </c>
      <c r="CN1" s="112" t="s">
        <v>228</v>
      </c>
      <c r="CO1" s="102" t="s">
        <v>229</v>
      </c>
      <c r="CP1" s="102" t="s">
        <v>230</v>
      </c>
      <c r="CQ1" s="102" t="s">
        <v>231</v>
      </c>
      <c r="CR1" s="102" t="s">
        <v>232</v>
      </c>
      <c r="CS1" s="102" t="s">
        <v>233</v>
      </c>
      <c r="CT1" s="102" t="s">
        <v>234</v>
      </c>
      <c r="CU1" s="102" t="s">
        <v>235</v>
      </c>
      <c r="CV1" s="102" t="s">
        <v>236</v>
      </c>
      <c r="CW1" s="102" t="s">
        <v>237</v>
      </c>
      <c r="CX1" s="102" t="s">
        <v>238</v>
      </c>
    </row>
    <row r="2" spans="1:103" x14ac:dyDescent="0.2"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39"/>
      <c r="AZ2" s="39"/>
      <c r="BA2" s="38"/>
      <c r="BB2" s="38"/>
      <c r="BC2" s="39"/>
      <c r="BD2" s="38"/>
      <c r="BE2" s="38"/>
      <c r="BL2" s="29" t="s">
        <v>20</v>
      </c>
    </row>
    <row r="3" spans="1:103" x14ac:dyDescent="0.2">
      <c r="B3" s="101" t="s">
        <v>31</v>
      </c>
      <c r="C3" s="113">
        <v>115</v>
      </c>
      <c r="D3" s="113">
        <v>132</v>
      </c>
      <c r="E3" s="113">
        <v>147</v>
      </c>
      <c r="F3" s="113">
        <v>160</v>
      </c>
      <c r="G3" s="113">
        <v>170</v>
      </c>
      <c r="H3" s="113">
        <v>180</v>
      </c>
      <c r="I3" s="113">
        <v>185</v>
      </c>
      <c r="J3" s="113">
        <v>190</v>
      </c>
      <c r="K3" s="113">
        <v>195</v>
      </c>
      <c r="L3" s="113">
        <v>200</v>
      </c>
      <c r="M3" s="114">
        <v>110</v>
      </c>
      <c r="N3" s="114">
        <v>125</v>
      </c>
      <c r="O3" s="114">
        <v>140</v>
      </c>
      <c r="P3" s="114">
        <v>150</v>
      </c>
      <c r="Q3" s="114">
        <v>160</v>
      </c>
      <c r="R3" s="114">
        <v>170</v>
      </c>
      <c r="S3" s="114">
        <v>175</v>
      </c>
      <c r="T3" s="114">
        <v>180</v>
      </c>
      <c r="U3" s="114">
        <v>185</v>
      </c>
      <c r="V3" s="114">
        <v>190</v>
      </c>
      <c r="W3" s="115">
        <v>105</v>
      </c>
      <c r="X3" s="115">
        <v>117</v>
      </c>
      <c r="Y3" s="115">
        <v>130</v>
      </c>
      <c r="Z3" s="115">
        <v>140</v>
      </c>
      <c r="AA3" s="115">
        <v>150</v>
      </c>
      <c r="AB3" s="116">
        <v>160</v>
      </c>
      <c r="AC3" s="116">
        <v>165</v>
      </c>
      <c r="AD3" s="116">
        <v>170</v>
      </c>
      <c r="AE3" s="116">
        <v>172</v>
      </c>
      <c r="AF3" s="116">
        <v>175</v>
      </c>
      <c r="AG3" s="123">
        <v>95</v>
      </c>
      <c r="AH3" s="123">
        <v>107</v>
      </c>
      <c r="AI3" s="123">
        <v>120</v>
      </c>
      <c r="AJ3" s="123">
        <v>127</v>
      </c>
      <c r="AK3" s="123">
        <v>135</v>
      </c>
      <c r="AL3" s="123">
        <v>145</v>
      </c>
      <c r="AM3" s="123">
        <v>150</v>
      </c>
      <c r="AN3" s="123">
        <v>155</v>
      </c>
      <c r="AO3" s="123">
        <v>160</v>
      </c>
      <c r="AP3" s="123">
        <v>165</v>
      </c>
      <c r="AQ3" s="125">
        <v>82</v>
      </c>
      <c r="AR3" s="125">
        <v>92</v>
      </c>
      <c r="AS3" s="125">
        <v>105</v>
      </c>
      <c r="AT3" s="125">
        <v>115</v>
      </c>
      <c r="AU3" s="125">
        <v>120</v>
      </c>
      <c r="AV3" s="125">
        <v>125</v>
      </c>
      <c r="AW3" s="125">
        <v>130</v>
      </c>
      <c r="AX3" s="125">
        <v>135</v>
      </c>
      <c r="AY3" s="125">
        <v>140</v>
      </c>
      <c r="AZ3" s="125">
        <v>145</v>
      </c>
      <c r="BA3" s="126">
        <v>72</v>
      </c>
      <c r="BB3" s="126">
        <v>82</v>
      </c>
      <c r="BC3" s="126">
        <v>92</v>
      </c>
      <c r="BD3" s="126">
        <v>100</v>
      </c>
      <c r="BE3" s="126">
        <v>105</v>
      </c>
      <c r="BF3" s="126">
        <v>100</v>
      </c>
      <c r="BG3" s="126">
        <v>115</v>
      </c>
      <c r="BH3" s="126">
        <v>120</v>
      </c>
      <c r="BI3" s="126">
        <v>122</v>
      </c>
      <c r="BJ3" s="126">
        <v>130</v>
      </c>
      <c r="BK3" s="127">
        <v>55</v>
      </c>
      <c r="BL3" s="127">
        <v>67</v>
      </c>
      <c r="BM3" s="127">
        <v>75</v>
      </c>
      <c r="BN3" s="127">
        <v>80</v>
      </c>
      <c r="BO3" s="127">
        <v>90</v>
      </c>
      <c r="BP3" s="127">
        <v>95</v>
      </c>
      <c r="BQ3" s="127">
        <v>100</v>
      </c>
      <c r="BR3" s="127">
        <v>102</v>
      </c>
      <c r="BS3" s="127">
        <v>105</v>
      </c>
      <c r="BT3" s="127">
        <v>110</v>
      </c>
      <c r="BU3" s="113">
        <v>47</v>
      </c>
      <c r="BV3" s="113">
        <v>55</v>
      </c>
      <c r="BW3" s="113">
        <v>60</v>
      </c>
      <c r="BX3" s="113">
        <v>65</v>
      </c>
      <c r="BY3" s="113">
        <v>70</v>
      </c>
      <c r="BZ3" s="113">
        <v>72</v>
      </c>
      <c r="CA3" s="113">
        <v>77</v>
      </c>
      <c r="CB3" s="113">
        <v>80</v>
      </c>
      <c r="CC3" s="113">
        <v>85</v>
      </c>
      <c r="CD3" s="113">
        <v>90</v>
      </c>
      <c r="CE3" s="117">
        <v>42</v>
      </c>
      <c r="CF3" s="117">
        <v>50</v>
      </c>
      <c r="CG3" s="117">
        <v>55</v>
      </c>
      <c r="CH3" s="117">
        <v>57</v>
      </c>
      <c r="CI3" s="117">
        <v>60</v>
      </c>
      <c r="CJ3" s="117">
        <v>62</v>
      </c>
      <c r="CK3" s="117">
        <v>65</v>
      </c>
      <c r="CL3" s="117">
        <v>70</v>
      </c>
      <c r="CM3" s="117">
        <v>75</v>
      </c>
      <c r="CN3" s="117">
        <v>77</v>
      </c>
      <c r="CO3" s="68">
        <v>40</v>
      </c>
      <c r="CP3" s="68">
        <v>45</v>
      </c>
      <c r="CQ3" s="68">
        <v>47</v>
      </c>
      <c r="CR3" s="118">
        <v>50</v>
      </c>
      <c r="CS3" s="118">
        <v>52</v>
      </c>
      <c r="CT3" s="118">
        <v>55</v>
      </c>
      <c r="CU3" s="68">
        <v>57</v>
      </c>
      <c r="CV3" s="68">
        <v>60</v>
      </c>
      <c r="CW3" s="68">
        <v>62</v>
      </c>
      <c r="CX3" s="68">
        <v>65</v>
      </c>
      <c r="CY3" s="108" t="s">
        <v>16</v>
      </c>
    </row>
    <row r="4" spans="1:103" x14ac:dyDescent="0.2">
      <c r="B4" s="101" t="s">
        <v>35</v>
      </c>
      <c r="C4" s="113">
        <v>140</v>
      </c>
      <c r="D4" s="113">
        <v>155</v>
      </c>
      <c r="E4" s="113">
        <v>170</v>
      </c>
      <c r="F4" s="113">
        <v>182</v>
      </c>
      <c r="G4" s="113">
        <v>192</v>
      </c>
      <c r="H4" s="113">
        <v>202</v>
      </c>
      <c r="I4" s="113">
        <v>210</v>
      </c>
      <c r="J4" s="113">
        <v>214</v>
      </c>
      <c r="K4" s="113">
        <v>218</v>
      </c>
      <c r="L4" s="113">
        <v>222</v>
      </c>
      <c r="M4" s="114">
        <v>132</v>
      </c>
      <c r="N4" s="114">
        <v>146</v>
      </c>
      <c r="O4" s="114">
        <v>160</v>
      </c>
      <c r="P4" s="114">
        <v>170</v>
      </c>
      <c r="Q4" s="114">
        <v>180</v>
      </c>
      <c r="R4" s="114">
        <v>190</v>
      </c>
      <c r="S4" s="114">
        <v>197</v>
      </c>
      <c r="T4" s="114">
        <v>202</v>
      </c>
      <c r="U4" s="114">
        <v>206</v>
      </c>
      <c r="V4" s="114">
        <v>210</v>
      </c>
      <c r="W4" s="115">
        <v>125</v>
      </c>
      <c r="X4" s="115">
        <v>137</v>
      </c>
      <c r="Y4" s="115">
        <v>150</v>
      </c>
      <c r="Z4" s="115">
        <v>160</v>
      </c>
      <c r="AA4" s="115">
        <v>170</v>
      </c>
      <c r="AB4" s="116">
        <v>180</v>
      </c>
      <c r="AC4" s="116">
        <v>185</v>
      </c>
      <c r="AD4" s="116">
        <v>190</v>
      </c>
      <c r="AE4" s="116">
        <v>194</v>
      </c>
      <c r="AF4" s="116">
        <v>197</v>
      </c>
      <c r="AG4" s="123">
        <v>115</v>
      </c>
      <c r="AH4" s="123">
        <v>128</v>
      </c>
      <c r="AI4" s="123">
        <v>140</v>
      </c>
      <c r="AJ4" s="123">
        <v>147</v>
      </c>
      <c r="AK4" s="123">
        <v>157</v>
      </c>
      <c r="AL4" s="123">
        <v>167</v>
      </c>
      <c r="AM4" s="123">
        <v>172</v>
      </c>
      <c r="AN4" s="123">
        <v>177</v>
      </c>
      <c r="AO4" s="123">
        <v>180</v>
      </c>
      <c r="AP4" s="123">
        <v>182</v>
      </c>
      <c r="AQ4" s="125">
        <v>100</v>
      </c>
      <c r="AR4" s="125">
        <v>112</v>
      </c>
      <c r="AS4" s="125">
        <v>120</v>
      </c>
      <c r="AT4" s="125">
        <v>127</v>
      </c>
      <c r="AU4" s="125">
        <v>137</v>
      </c>
      <c r="AV4" s="125">
        <v>143</v>
      </c>
      <c r="AW4" s="125">
        <v>150</v>
      </c>
      <c r="AX4" s="125">
        <v>153</v>
      </c>
      <c r="AY4" s="125">
        <v>157</v>
      </c>
      <c r="AZ4" s="125">
        <v>160</v>
      </c>
      <c r="BA4" s="126">
        <v>90</v>
      </c>
      <c r="BB4" s="126">
        <v>100</v>
      </c>
      <c r="BC4" s="126">
        <v>110</v>
      </c>
      <c r="BD4" s="126">
        <v>117</v>
      </c>
      <c r="BE4" s="126">
        <v>125</v>
      </c>
      <c r="BF4" s="126">
        <v>130</v>
      </c>
      <c r="BG4" s="126">
        <v>137</v>
      </c>
      <c r="BH4" s="126">
        <v>140</v>
      </c>
      <c r="BI4" s="126">
        <v>143</v>
      </c>
      <c r="BJ4" s="126">
        <v>147</v>
      </c>
      <c r="BK4" s="127">
        <v>75</v>
      </c>
      <c r="BL4" s="127">
        <v>87</v>
      </c>
      <c r="BM4" s="127">
        <v>95</v>
      </c>
      <c r="BN4" s="127">
        <v>100</v>
      </c>
      <c r="BO4" s="127">
        <v>107</v>
      </c>
      <c r="BP4" s="127">
        <v>113</v>
      </c>
      <c r="BQ4" s="127">
        <v>117</v>
      </c>
      <c r="BR4" s="127">
        <v>120</v>
      </c>
      <c r="BS4" s="127">
        <v>123</v>
      </c>
      <c r="BT4" s="127">
        <v>127</v>
      </c>
      <c r="BU4" s="113">
        <v>64</v>
      </c>
      <c r="BV4" s="113">
        <v>72</v>
      </c>
      <c r="BW4" s="113">
        <v>80</v>
      </c>
      <c r="BX4" s="113">
        <v>85</v>
      </c>
      <c r="BY4" s="113">
        <v>90</v>
      </c>
      <c r="BZ4" s="113">
        <v>95</v>
      </c>
      <c r="CA4" s="113">
        <v>100</v>
      </c>
      <c r="CB4" s="113">
        <v>102</v>
      </c>
      <c r="CC4" s="113">
        <v>105</v>
      </c>
      <c r="CD4" s="113">
        <v>107</v>
      </c>
      <c r="CE4" s="117">
        <v>57</v>
      </c>
      <c r="CF4" s="117">
        <v>62</v>
      </c>
      <c r="CG4" s="117">
        <v>70</v>
      </c>
      <c r="CH4" s="117">
        <v>75</v>
      </c>
      <c r="CI4" s="117">
        <v>77</v>
      </c>
      <c r="CJ4" s="117">
        <v>82</v>
      </c>
      <c r="CK4" s="117">
        <v>85</v>
      </c>
      <c r="CL4" s="117">
        <v>87</v>
      </c>
      <c r="CM4" s="117">
        <v>90</v>
      </c>
      <c r="CN4" s="117">
        <v>92</v>
      </c>
      <c r="CO4" s="68">
        <v>50</v>
      </c>
      <c r="CP4" s="68">
        <v>54</v>
      </c>
      <c r="CQ4" s="68">
        <v>57</v>
      </c>
      <c r="CR4" s="68">
        <v>60</v>
      </c>
      <c r="CS4" s="68">
        <v>63</v>
      </c>
      <c r="CT4" s="68">
        <v>65</v>
      </c>
      <c r="CU4" s="68">
        <v>67</v>
      </c>
      <c r="CV4" s="68">
        <v>70</v>
      </c>
      <c r="CW4" s="68">
        <v>72</v>
      </c>
      <c r="CX4" s="68">
        <v>75</v>
      </c>
      <c r="CY4" s="108" t="s">
        <v>32</v>
      </c>
    </row>
    <row r="5" spans="1:103" x14ac:dyDescent="0.2">
      <c r="B5" s="101" t="s">
        <v>33</v>
      </c>
      <c r="C5" s="113">
        <v>153</v>
      </c>
      <c r="D5" s="113">
        <v>165</v>
      </c>
      <c r="E5" s="113">
        <v>176</v>
      </c>
      <c r="F5" s="113">
        <v>186</v>
      </c>
      <c r="G5" s="113">
        <v>197</v>
      </c>
      <c r="H5" s="113">
        <v>207</v>
      </c>
      <c r="I5" s="113">
        <v>214</v>
      </c>
      <c r="J5" s="113">
        <v>219</v>
      </c>
      <c r="K5" s="113">
        <v>224</v>
      </c>
      <c r="L5" s="113">
        <v>231</v>
      </c>
      <c r="M5" s="114">
        <v>144</v>
      </c>
      <c r="N5" s="114">
        <v>156</v>
      </c>
      <c r="O5" s="114">
        <v>166</v>
      </c>
      <c r="P5" s="114">
        <v>176</v>
      </c>
      <c r="Q5" s="114">
        <v>186</v>
      </c>
      <c r="R5" s="114">
        <v>195</v>
      </c>
      <c r="S5" s="114">
        <v>202</v>
      </c>
      <c r="T5" s="114">
        <v>207</v>
      </c>
      <c r="U5" s="114">
        <v>211</v>
      </c>
      <c r="V5" s="114">
        <v>218</v>
      </c>
      <c r="W5" s="115">
        <v>136</v>
      </c>
      <c r="X5" s="115">
        <v>147</v>
      </c>
      <c r="Y5" s="115">
        <v>157</v>
      </c>
      <c r="Z5" s="115">
        <v>165</v>
      </c>
      <c r="AA5" s="115">
        <v>175</v>
      </c>
      <c r="AB5" s="116">
        <v>184</v>
      </c>
      <c r="AC5" s="116">
        <v>190</v>
      </c>
      <c r="AD5" s="116">
        <v>195</v>
      </c>
      <c r="AE5" s="116">
        <v>199</v>
      </c>
      <c r="AF5" s="116">
        <v>205</v>
      </c>
      <c r="AG5" s="123">
        <v>127</v>
      </c>
      <c r="AH5" s="123">
        <v>138</v>
      </c>
      <c r="AI5" s="123">
        <v>147</v>
      </c>
      <c r="AJ5" s="123">
        <v>155</v>
      </c>
      <c r="AK5" s="123">
        <v>164</v>
      </c>
      <c r="AL5" s="123">
        <v>172</v>
      </c>
      <c r="AM5" s="123">
        <v>178</v>
      </c>
      <c r="AN5" s="123">
        <v>182</v>
      </c>
      <c r="AO5" s="123">
        <v>187</v>
      </c>
      <c r="AP5" s="123">
        <v>192</v>
      </c>
      <c r="AQ5" s="125">
        <v>110</v>
      </c>
      <c r="AR5" s="125">
        <v>119</v>
      </c>
      <c r="AS5" s="125">
        <v>127</v>
      </c>
      <c r="AT5" s="125">
        <v>134</v>
      </c>
      <c r="AU5" s="125">
        <v>142</v>
      </c>
      <c r="AV5" s="125">
        <v>149</v>
      </c>
      <c r="AW5" s="125">
        <v>154</v>
      </c>
      <c r="AX5" s="125">
        <v>158</v>
      </c>
      <c r="AY5" s="125">
        <v>161</v>
      </c>
      <c r="AZ5" s="125">
        <v>166</v>
      </c>
      <c r="BA5" s="126">
        <v>101</v>
      </c>
      <c r="BB5" s="126">
        <v>109</v>
      </c>
      <c r="BC5" s="126">
        <v>116</v>
      </c>
      <c r="BD5" s="126">
        <v>123</v>
      </c>
      <c r="BE5" s="126">
        <v>130</v>
      </c>
      <c r="BF5" s="126">
        <v>136</v>
      </c>
      <c r="BG5" s="126">
        <v>141</v>
      </c>
      <c r="BH5" s="126">
        <v>144</v>
      </c>
      <c r="BI5" s="126">
        <v>148</v>
      </c>
      <c r="BJ5" s="126">
        <v>152</v>
      </c>
      <c r="BK5" s="127">
        <v>87</v>
      </c>
      <c r="BL5" s="127">
        <v>94</v>
      </c>
      <c r="BM5" s="127">
        <v>101</v>
      </c>
      <c r="BN5" s="127">
        <v>106</v>
      </c>
      <c r="BO5" s="127">
        <v>113</v>
      </c>
      <c r="BP5" s="127">
        <v>118</v>
      </c>
      <c r="BQ5" s="127">
        <v>122</v>
      </c>
      <c r="BR5" s="127">
        <v>125</v>
      </c>
      <c r="BS5" s="127">
        <v>128</v>
      </c>
      <c r="BT5" s="127">
        <v>132</v>
      </c>
      <c r="BU5" s="113">
        <v>74</v>
      </c>
      <c r="BV5" s="113">
        <v>80</v>
      </c>
      <c r="BW5" s="113">
        <v>86</v>
      </c>
      <c r="BX5" s="113">
        <v>91</v>
      </c>
      <c r="BY5" s="113">
        <v>96</v>
      </c>
      <c r="BZ5" s="113">
        <v>101</v>
      </c>
      <c r="CA5" s="113">
        <v>104</v>
      </c>
      <c r="CB5" s="113">
        <v>107</v>
      </c>
      <c r="CC5" s="113">
        <v>109</v>
      </c>
      <c r="CD5" s="113">
        <v>112</v>
      </c>
      <c r="CE5" s="117">
        <v>64</v>
      </c>
      <c r="CF5" s="117">
        <v>70</v>
      </c>
      <c r="CG5" s="117">
        <v>74</v>
      </c>
      <c r="CH5" s="117">
        <v>79</v>
      </c>
      <c r="CI5" s="117">
        <v>83</v>
      </c>
      <c r="CJ5" s="117">
        <v>87</v>
      </c>
      <c r="CK5" s="117">
        <v>90</v>
      </c>
      <c r="CL5" s="117">
        <v>92</v>
      </c>
      <c r="CM5" s="117">
        <v>95</v>
      </c>
      <c r="CN5" s="117">
        <v>97</v>
      </c>
      <c r="CO5" s="68">
        <v>54</v>
      </c>
      <c r="CP5" s="68">
        <v>58</v>
      </c>
      <c r="CQ5" s="68">
        <v>62</v>
      </c>
      <c r="CR5" s="68">
        <v>66</v>
      </c>
      <c r="CS5" s="68">
        <v>69</v>
      </c>
      <c r="CT5" s="68">
        <v>73</v>
      </c>
      <c r="CU5" s="68">
        <v>75</v>
      </c>
      <c r="CV5" s="68">
        <v>77</v>
      </c>
      <c r="CW5" s="68">
        <v>79</v>
      </c>
      <c r="CX5" s="68">
        <v>81</v>
      </c>
      <c r="CY5" s="108" t="s">
        <v>33</v>
      </c>
    </row>
    <row r="6" spans="1:103" x14ac:dyDescent="0.2">
      <c r="B6" s="101" t="s">
        <v>34</v>
      </c>
      <c r="C6" s="113">
        <v>170</v>
      </c>
      <c r="D6" s="113">
        <v>184</v>
      </c>
      <c r="E6" s="113">
        <v>195</v>
      </c>
      <c r="F6" s="113">
        <v>206</v>
      </c>
      <c r="G6" s="113">
        <v>218</v>
      </c>
      <c r="H6" s="113">
        <v>228</v>
      </c>
      <c r="I6" s="113">
        <v>235</v>
      </c>
      <c r="J6" s="113">
        <v>240</v>
      </c>
      <c r="K6" s="113">
        <v>246</v>
      </c>
      <c r="L6" s="113">
        <v>250</v>
      </c>
      <c r="M6" s="114">
        <v>161</v>
      </c>
      <c r="N6" s="114">
        <v>173</v>
      </c>
      <c r="O6" s="114">
        <v>184</v>
      </c>
      <c r="P6" s="114">
        <v>194</v>
      </c>
      <c r="Q6" s="114">
        <v>205</v>
      </c>
      <c r="R6" s="114">
        <v>215</v>
      </c>
      <c r="S6" s="114">
        <v>222</v>
      </c>
      <c r="T6" s="114">
        <v>227</v>
      </c>
      <c r="U6" s="114">
        <v>232</v>
      </c>
      <c r="V6" s="114">
        <v>236</v>
      </c>
      <c r="W6" s="119">
        <v>149</v>
      </c>
      <c r="X6" s="119">
        <v>160</v>
      </c>
      <c r="Y6" s="119">
        <v>171</v>
      </c>
      <c r="Z6" s="119">
        <v>180</v>
      </c>
      <c r="AA6" s="119">
        <v>190</v>
      </c>
      <c r="AB6" s="120">
        <v>199</v>
      </c>
      <c r="AC6" s="120">
        <v>205</v>
      </c>
      <c r="AD6" s="120">
        <v>210</v>
      </c>
      <c r="AE6" s="120">
        <v>215</v>
      </c>
      <c r="AF6" s="120">
        <v>219</v>
      </c>
      <c r="AG6" s="123">
        <v>137</v>
      </c>
      <c r="AH6" s="123">
        <v>148</v>
      </c>
      <c r="AI6" s="123">
        <v>157</v>
      </c>
      <c r="AJ6" s="123">
        <v>166</v>
      </c>
      <c r="AK6" s="123">
        <v>175</v>
      </c>
      <c r="AL6" s="123">
        <v>183</v>
      </c>
      <c r="AM6" s="123">
        <v>189</v>
      </c>
      <c r="AN6" s="123">
        <v>193</v>
      </c>
      <c r="AO6" s="123">
        <v>198</v>
      </c>
      <c r="AP6" s="123">
        <v>201</v>
      </c>
      <c r="AQ6" s="125">
        <v>123</v>
      </c>
      <c r="AR6" s="125">
        <v>133</v>
      </c>
      <c r="AS6" s="125">
        <v>141</v>
      </c>
      <c r="AT6" s="125">
        <v>149</v>
      </c>
      <c r="AU6" s="125">
        <v>157</v>
      </c>
      <c r="AV6" s="125">
        <v>165</v>
      </c>
      <c r="AW6" s="125">
        <v>170</v>
      </c>
      <c r="AX6" s="125">
        <v>174</v>
      </c>
      <c r="AY6" s="125">
        <v>178</v>
      </c>
      <c r="AZ6" s="125">
        <v>181</v>
      </c>
      <c r="BA6" s="126">
        <v>111</v>
      </c>
      <c r="BB6" s="126">
        <v>120</v>
      </c>
      <c r="BC6" s="126">
        <v>127</v>
      </c>
      <c r="BD6" s="126">
        <v>134</v>
      </c>
      <c r="BE6" s="126">
        <v>142</v>
      </c>
      <c r="BF6" s="126">
        <v>148</v>
      </c>
      <c r="BG6" s="126">
        <v>153</v>
      </c>
      <c r="BH6" s="126">
        <v>156</v>
      </c>
      <c r="BI6" s="126">
        <v>160</v>
      </c>
      <c r="BJ6" s="126">
        <v>163</v>
      </c>
      <c r="BK6" s="127">
        <v>98</v>
      </c>
      <c r="BL6" s="127">
        <v>106</v>
      </c>
      <c r="BM6" s="127">
        <v>113</v>
      </c>
      <c r="BN6" s="127">
        <v>119</v>
      </c>
      <c r="BO6" s="127">
        <v>125</v>
      </c>
      <c r="BP6" s="127">
        <v>131</v>
      </c>
      <c r="BQ6" s="127">
        <v>135</v>
      </c>
      <c r="BR6" s="127">
        <v>139</v>
      </c>
      <c r="BS6" s="127">
        <v>142</v>
      </c>
      <c r="BT6" s="127">
        <v>144</v>
      </c>
      <c r="BU6" s="113">
        <v>86</v>
      </c>
      <c r="BV6" s="113">
        <v>92</v>
      </c>
      <c r="BW6" s="113">
        <v>98</v>
      </c>
      <c r="BX6" s="113">
        <v>104</v>
      </c>
      <c r="BY6" s="113">
        <v>109</v>
      </c>
      <c r="BZ6" s="113">
        <v>114</v>
      </c>
      <c r="CA6" s="113">
        <v>118</v>
      </c>
      <c r="CB6" s="113">
        <v>121</v>
      </c>
      <c r="CC6" s="113">
        <v>124</v>
      </c>
      <c r="CD6" s="113">
        <v>126</v>
      </c>
      <c r="CE6" s="117">
        <v>73</v>
      </c>
      <c r="CF6" s="117">
        <v>79</v>
      </c>
      <c r="CG6" s="117">
        <v>84</v>
      </c>
      <c r="CH6" s="117">
        <v>88</v>
      </c>
      <c r="CI6" s="117">
        <v>93</v>
      </c>
      <c r="CJ6" s="117">
        <v>97</v>
      </c>
      <c r="CK6" s="117">
        <v>100</v>
      </c>
      <c r="CL6" s="117">
        <v>103</v>
      </c>
      <c r="CM6" s="117">
        <v>105</v>
      </c>
      <c r="CN6" s="117">
        <v>107</v>
      </c>
      <c r="CO6" s="68">
        <v>60</v>
      </c>
      <c r="CP6" s="68">
        <v>64</v>
      </c>
      <c r="CQ6" s="68">
        <v>68</v>
      </c>
      <c r="CR6" s="68">
        <v>72</v>
      </c>
      <c r="CS6" s="68">
        <v>76</v>
      </c>
      <c r="CT6" s="68">
        <v>80</v>
      </c>
      <c r="CU6" s="68">
        <v>82</v>
      </c>
      <c r="CV6" s="68">
        <v>84</v>
      </c>
      <c r="CW6" s="68">
        <v>86</v>
      </c>
      <c r="CX6" s="68">
        <v>87</v>
      </c>
      <c r="CY6" s="108" t="s">
        <v>34</v>
      </c>
    </row>
    <row r="7" spans="1:103" x14ac:dyDescent="0.2">
      <c r="B7" s="101" t="s">
        <v>17</v>
      </c>
      <c r="C7" s="57">
        <v>1000</v>
      </c>
      <c r="D7" s="57">
        <v>1000</v>
      </c>
      <c r="E7" s="57">
        <v>1000</v>
      </c>
      <c r="F7" s="57">
        <v>1000</v>
      </c>
      <c r="G7" s="57">
        <v>1000</v>
      </c>
      <c r="H7" s="57">
        <v>1000</v>
      </c>
      <c r="I7" s="57">
        <v>1000</v>
      </c>
      <c r="J7" s="57">
        <v>1000</v>
      </c>
      <c r="K7" s="57">
        <v>1000</v>
      </c>
      <c r="L7" s="57">
        <v>1000</v>
      </c>
      <c r="M7" s="57">
        <v>1000</v>
      </c>
      <c r="N7" s="57">
        <v>1000</v>
      </c>
      <c r="O7" s="57">
        <v>1000</v>
      </c>
      <c r="P7" s="57">
        <v>1000</v>
      </c>
      <c r="Q7" s="57">
        <v>1000</v>
      </c>
      <c r="R7" s="57">
        <v>1000</v>
      </c>
      <c r="S7" s="57">
        <v>1000</v>
      </c>
      <c r="T7" s="57">
        <v>1000</v>
      </c>
      <c r="U7" s="57">
        <v>1000</v>
      </c>
      <c r="V7" s="57">
        <v>1000</v>
      </c>
      <c r="W7" s="57">
        <v>1000</v>
      </c>
      <c r="X7" s="57">
        <v>1000</v>
      </c>
      <c r="Y7" s="57">
        <v>1000</v>
      </c>
      <c r="Z7" s="57">
        <v>1000</v>
      </c>
      <c r="AA7" s="57">
        <v>1000</v>
      </c>
      <c r="AB7" s="57">
        <v>1000</v>
      </c>
      <c r="AC7" s="57">
        <v>1000</v>
      </c>
      <c r="AD7" s="57">
        <v>1000</v>
      </c>
      <c r="AE7" s="57">
        <v>1000</v>
      </c>
      <c r="AF7" s="57">
        <v>1000</v>
      </c>
      <c r="AG7" s="57">
        <v>1000</v>
      </c>
      <c r="AH7" s="57">
        <v>1000</v>
      </c>
      <c r="AI7" s="57">
        <v>1000</v>
      </c>
      <c r="AJ7" s="57">
        <v>1000</v>
      </c>
      <c r="AK7" s="57">
        <v>1000</v>
      </c>
      <c r="AL7" s="57">
        <v>1000</v>
      </c>
      <c r="AM7" s="57">
        <v>1000</v>
      </c>
      <c r="AN7" s="57">
        <v>1000</v>
      </c>
      <c r="AO7" s="57">
        <v>1000</v>
      </c>
      <c r="AP7" s="57">
        <v>1000</v>
      </c>
      <c r="AQ7" s="57">
        <v>1000</v>
      </c>
      <c r="AR7" s="57">
        <v>1000</v>
      </c>
      <c r="AS7" s="57">
        <v>1000</v>
      </c>
      <c r="AT7" s="57">
        <v>1000</v>
      </c>
      <c r="AU7" s="57">
        <v>1000</v>
      </c>
      <c r="AV7" s="57">
        <v>1000</v>
      </c>
      <c r="AW7" s="57">
        <v>1000</v>
      </c>
      <c r="AX7" s="57">
        <v>1000</v>
      </c>
      <c r="AY7" s="57">
        <v>1000</v>
      </c>
      <c r="AZ7" s="57">
        <v>1000</v>
      </c>
      <c r="BA7" s="57">
        <v>1000</v>
      </c>
      <c r="BB7" s="57">
        <v>1000</v>
      </c>
      <c r="BC7" s="57">
        <v>1000</v>
      </c>
      <c r="BD7" s="57">
        <v>1000</v>
      </c>
      <c r="BE7" s="57">
        <v>1000</v>
      </c>
      <c r="BF7" s="57">
        <v>1000</v>
      </c>
      <c r="BG7" s="57">
        <v>1000</v>
      </c>
      <c r="BH7" s="57">
        <v>1000</v>
      </c>
      <c r="BI7" s="57">
        <v>1000</v>
      </c>
      <c r="BJ7" s="57">
        <v>1000</v>
      </c>
      <c r="BK7" s="57">
        <v>1000</v>
      </c>
      <c r="BL7" s="57">
        <v>1000</v>
      </c>
      <c r="BM7" s="57">
        <v>1000</v>
      </c>
      <c r="BN7" s="57">
        <v>1000</v>
      </c>
      <c r="BO7" s="57">
        <v>1000</v>
      </c>
      <c r="BP7" s="57">
        <v>1000</v>
      </c>
      <c r="BQ7" s="57">
        <v>1000</v>
      </c>
      <c r="BR7" s="57">
        <v>1000</v>
      </c>
      <c r="BS7" s="57">
        <v>1000</v>
      </c>
      <c r="BT7" s="57">
        <v>1000</v>
      </c>
      <c r="BU7" s="57">
        <v>1000</v>
      </c>
      <c r="BV7" s="57">
        <v>1000</v>
      </c>
      <c r="BW7" s="57">
        <v>1000</v>
      </c>
      <c r="BX7" s="57">
        <v>1000</v>
      </c>
      <c r="BY7" s="57">
        <v>1000</v>
      </c>
      <c r="BZ7" s="57">
        <v>1000</v>
      </c>
      <c r="CA7" s="57">
        <v>1000</v>
      </c>
      <c r="CB7" s="57">
        <v>1000</v>
      </c>
      <c r="CC7" s="57">
        <v>1000</v>
      </c>
      <c r="CD7" s="57">
        <v>1000</v>
      </c>
      <c r="CE7" s="57">
        <v>1000</v>
      </c>
      <c r="CF7" s="57">
        <v>1000</v>
      </c>
      <c r="CG7" s="57">
        <v>1000</v>
      </c>
      <c r="CH7" s="57">
        <v>1000</v>
      </c>
      <c r="CI7" s="57">
        <v>1000</v>
      </c>
      <c r="CJ7" s="57">
        <v>1000</v>
      </c>
      <c r="CK7" s="57">
        <v>1000</v>
      </c>
      <c r="CL7" s="57">
        <v>1000</v>
      </c>
      <c r="CM7" s="57">
        <v>1000</v>
      </c>
      <c r="CN7" s="57">
        <v>1000</v>
      </c>
      <c r="CO7" s="57">
        <v>1000</v>
      </c>
      <c r="CP7" s="57">
        <v>1000</v>
      </c>
      <c r="CQ7" s="57">
        <v>1000</v>
      </c>
      <c r="CR7" s="57">
        <v>1000</v>
      </c>
      <c r="CS7" s="57">
        <v>1000</v>
      </c>
      <c r="CT7" s="57">
        <v>1000</v>
      </c>
      <c r="CU7" s="57">
        <v>1000</v>
      </c>
      <c r="CV7" s="57">
        <v>1000</v>
      </c>
      <c r="CW7" s="57">
        <v>1000</v>
      </c>
      <c r="CX7" s="57">
        <v>1000</v>
      </c>
      <c r="CY7" s="57"/>
    </row>
    <row r="8" spans="1:103" x14ac:dyDescent="0.2">
      <c r="B8" s="101" t="s">
        <v>18</v>
      </c>
      <c r="C8" s="57">
        <v>1000</v>
      </c>
      <c r="D8" s="57">
        <v>1000</v>
      </c>
      <c r="E8" s="57">
        <v>1000</v>
      </c>
      <c r="F8" s="57">
        <v>1000</v>
      </c>
      <c r="G8" s="57">
        <v>1000</v>
      </c>
      <c r="H8" s="57">
        <v>1000</v>
      </c>
      <c r="I8" s="57">
        <v>1000</v>
      </c>
      <c r="J8" s="57">
        <v>1000</v>
      </c>
      <c r="K8" s="57">
        <v>1000</v>
      </c>
      <c r="L8" s="57">
        <v>1000</v>
      </c>
      <c r="M8" s="57">
        <v>1000</v>
      </c>
      <c r="N8" s="57">
        <v>1000</v>
      </c>
      <c r="O8" s="57">
        <v>1000</v>
      </c>
      <c r="P8" s="57">
        <v>1000</v>
      </c>
      <c r="Q8" s="57">
        <v>1000</v>
      </c>
      <c r="R8" s="57">
        <v>1000</v>
      </c>
      <c r="S8" s="57">
        <v>1000</v>
      </c>
      <c r="T8" s="57">
        <v>1000</v>
      </c>
      <c r="U8" s="57">
        <v>1000</v>
      </c>
      <c r="V8" s="57">
        <v>1000</v>
      </c>
      <c r="W8" s="57">
        <v>1000</v>
      </c>
      <c r="X8" s="57">
        <v>1000</v>
      </c>
      <c r="Y8" s="57">
        <v>1000</v>
      </c>
      <c r="Z8" s="57">
        <v>1000</v>
      </c>
      <c r="AA8" s="57">
        <v>1000</v>
      </c>
      <c r="AB8" s="57">
        <v>1000</v>
      </c>
      <c r="AC8" s="57">
        <v>1000</v>
      </c>
      <c r="AD8" s="57">
        <v>1000</v>
      </c>
      <c r="AE8" s="57">
        <v>1000</v>
      </c>
      <c r="AF8" s="57">
        <v>1000</v>
      </c>
      <c r="AG8" s="57">
        <v>1000</v>
      </c>
      <c r="AH8" s="57">
        <v>1000</v>
      </c>
      <c r="AI8" s="57">
        <v>1000</v>
      </c>
      <c r="AJ8" s="57">
        <v>1000</v>
      </c>
      <c r="AK8" s="57">
        <v>1000</v>
      </c>
      <c r="AL8" s="57">
        <v>1000</v>
      </c>
      <c r="AM8" s="57">
        <v>1000</v>
      </c>
      <c r="AN8" s="57">
        <v>1000</v>
      </c>
      <c r="AO8" s="57">
        <v>1000</v>
      </c>
      <c r="AP8" s="57">
        <v>1000</v>
      </c>
      <c r="AQ8" s="57">
        <v>1000</v>
      </c>
      <c r="AR8" s="57">
        <v>1000</v>
      </c>
      <c r="AS8" s="57">
        <v>1000</v>
      </c>
      <c r="AT8" s="57">
        <v>1000</v>
      </c>
      <c r="AU8" s="57">
        <v>1000</v>
      </c>
      <c r="AV8" s="57">
        <v>1000</v>
      </c>
      <c r="AW8" s="57">
        <v>1000</v>
      </c>
      <c r="AX8" s="57">
        <v>1000</v>
      </c>
      <c r="AY8" s="57">
        <v>1000</v>
      </c>
      <c r="AZ8" s="57">
        <v>1000</v>
      </c>
      <c r="BA8" s="57">
        <v>1000</v>
      </c>
      <c r="BB8" s="57">
        <v>1000</v>
      </c>
      <c r="BC8" s="57">
        <v>1000</v>
      </c>
      <c r="BD8" s="57">
        <v>1000</v>
      </c>
      <c r="BE8" s="57">
        <v>1000</v>
      </c>
      <c r="BF8" s="57">
        <v>1000</v>
      </c>
      <c r="BG8" s="57">
        <v>1000</v>
      </c>
      <c r="BH8" s="57">
        <v>1000</v>
      </c>
      <c r="BI8" s="57">
        <v>1000</v>
      </c>
      <c r="BJ8" s="57">
        <v>1000</v>
      </c>
      <c r="BK8" s="57">
        <v>1000</v>
      </c>
      <c r="BL8" s="57">
        <v>1000</v>
      </c>
      <c r="BM8" s="57">
        <v>1000</v>
      </c>
      <c r="BN8" s="57">
        <v>1000</v>
      </c>
      <c r="BO8" s="57">
        <v>1000</v>
      </c>
      <c r="BP8" s="57">
        <v>1000</v>
      </c>
      <c r="BQ8" s="57">
        <v>1000</v>
      </c>
      <c r="BR8" s="57">
        <v>1000</v>
      </c>
      <c r="BS8" s="57">
        <v>1000</v>
      </c>
      <c r="BT8" s="57">
        <v>1000</v>
      </c>
      <c r="BU8" s="57">
        <v>1000</v>
      </c>
      <c r="BV8" s="57">
        <v>1000</v>
      </c>
      <c r="BW8" s="57">
        <v>1000</v>
      </c>
      <c r="BX8" s="57">
        <v>1000</v>
      </c>
      <c r="BY8" s="57">
        <v>1000</v>
      </c>
      <c r="BZ8" s="57">
        <v>1000</v>
      </c>
      <c r="CA8" s="57">
        <v>1000</v>
      </c>
      <c r="CB8" s="57">
        <v>1000</v>
      </c>
      <c r="CC8" s="57">
        <v>1000</v>
      </c>
      <c r="CD8" s="57">
        <v>1000</v>
      </c>
      <c r="CE8" s="57">
        <v>1000</v>
      </c>
      <c r="CF8" s="57">
        <v>1000</v>
      </c>
      <c r="CG8" s="57">
        <v>1000</v>
      </c>
      <c r="CH8" s="57">
        <v>1000</v>
      </c>
      <c r="CI8" s="57">
        <v>1000</v>
      </c>
      <c r="CJ8" s="57">
        <v>1000</v>
      </c>
      <c r="CK8" s="57">
        <v>1000</v>
      </c>
      <c r="CL8" s="57">
        <v>1000</v>
      </c>
      <c r="CM8" s="57">
        <v>1000</v>
      </c>
      <c r="CN8" s="57">
        <v>1000</v>
      </c>
      <c r="CO8" s="57">
        <v>1000</v>
      </c>
      <c r="CP8" s="57">
        <v>1000</v>
      </c>
      <c r="CQ8" s="57">
        <v>1000</v>
      </c>
      <c r="CR8" s="57">
        <v>1000</v>
      </c>
      <c r="CS8" s="57">
        <v>1000</v>
      </c>
      <c r="CT8" s="57">
        <v>1000</v>
      </c>
      <c r="CU8" s="57">
        <v>1000</v>
      </c>
      <c r="CV8" s="57">
        <v>1000</v>
      </c>
      <c r="CW8" s="57">
        <v>1000</v>
      </c>
      <c r="CX8" s="57">
        <v>1000</v>
      </c>
      <c r="CY8" s="57"/>
    </row>
    <row r="9" spans="1:103" x14ac:dyDescent="0.2">
      <c r="B9" s="101" t="s">
        <v>19</v>
      </c>
      <c r="C9" s="57">
        <v>1000</v>
      </c>
      <c r="D9" s="57">
        <v>1000</v>
      </c>
      <c r="E9" s="57">
        <v>1000</v>
      </c>
      <c r="F9" s="57">
        <v>1000</v>
      </c>
      <c r="G9" s="57">
        <v>1000</v>
      </c>
      <c r="H9" s="57">
        <v>1000</v>
      </c>
      <c r="I9" s="57">
        <v>1000</v>
      </c>
      <c r="J9" s="57">
        <v>1000</v>
      </c>
      <c r="K9" s="57">
        <v>1000</v>
      </c>
      <c r="L9" s="57">
        <v>1000</v>
      </c>
      <c r="M9" s="57">
        <v>1000</v>
      </c>
      <c r="N9" s="57">
        <v>1000</v>
      </c>
      <c r="O9" s="57">
        <v>1000</v>
      </c>
      <c r="P9" s="57">
        <v>1000</v>
      </c>
      <c r="Q9" s="57">
        <v>1000</v>
      </c>
      <c r="R9" s="57">
        <v>1000</v>
      </c>
      <c r="S9" s="57">
        <v>1000</v>
      </c>
      <c r="T9" s="57">
        <v>1000</v>
      </c>
      <c r="U9" s="57">
        <v>1000</v>
      </c>
      <c r="V9" s="57">
        <v>1000</v>
      </c>
      <c r="W9" s="57">
        <v>1000</v>
      </c>
      <c r="X9" s="57">
        <v>1000</v>
      </c>
      <c r="Y9" s="57">
        <v>1000</v>
      </c>
      <c r="Z9" s="57">
        <v>1000</v>
      </c>
      <c r="AA9" s="57">
        <v>1000</v>
      </c>
      <c r="AB9" s="57">
        <v>1000</v>
      </c>
      <c r="AC9" s="57">
        <v>1000</v>
      </c>
      <c r="AD9" s="57">
        <v>1000</v>
      </c>
      <c r="AE9" s="57">
        <v>1000</v>
      </c>
      <c r="AF9" s="57">
        <v>1000</v>
      </c>
      <c r="AG9" s="57">
        <v>1000</v>
      </c>
      <c r="AH9" s="57">
        <v>1000</v>
      </c>
      <c r="AI9" s="57">
        <v>1000</v>
      </c>
      <c r="AJ9" s="57">
        <v>1000</v>
      </c>
      <c r="AK9" s="57">
        <v>1000</v>
      </c>
      <c r="AL9" s="57">
        <v>1000</v>
      </c>
      <c r="AM9" s="57">
        <v>1000</v>
      </c>
      <c r="AN9" s="57">
        <v>1000</v>
      </c>
      <c r="AO9" s="57">
        <v>1000</v>
      </c>
      <c r="AP9" s="57">
        <v>1000</v>
      </c>
      <c r="AQ9" s="57">
        <v>1000</v>
      </c>
      <c r="AR9" s="57">
        <v>1000</v>
      </c>
      <c r="AS9" s="57">
        <v>1000</v>
      </c>
      <c r="AT9" s="57">
        <v>1000</v>
      </c>
      <c r="AU9" s="57">
        <v>1000</v>
      </c>
      <c r="AV9" s="57">
        <v>1000</v>
      </c>
      <c r="AW9" s="57">
        <v>1000</v>
      </c>
      <c r="AX9" s="57">
        <v>1000</v>
      </c>
      <c r="AY9" s="57">
        <v>1000</v>
      </c>
      <c r="AZ9" s="57">
        <v>1000</v>
      </c>
      <c r="BA9" s="57">
        <v>1000</v>
      </c>
      <c r="BB9" s="57">
        <v>1000</v>
      </c>
      <c r="BC9" s="57">
        <v>1000</v>
      </c>
      <c r="BD9" s="57">
        <v>1000</v>
      </c>
      <c r="BE9" s="57">
        <v>1000</v>
      </c>
      <c r="BF9" s="57">
        <v>1000</v>
      </c>
      <c r="BG9" s="57">
        <v>1000</v>
      </c>
      <c r="BH9" s="57">
        <v>1000</v>
      </c>
      <c r="BI9" s="57">
        <v>1000</v>
      </c>
      <c r="BJ9" s="57">
        <v>1000</v>
      </c>
      <c r="BK9" s="57">
        <v>1000</v>
      </c>
      <c r="BL9" s="57">
        <v>1000</v>
      </c>
      <c r="BM9" s="57">
        <v>1000</v>
      </c>
      <c r="BN9" s="57">
        <v>1000</v>
      </c>
      <c r="BO9" s="57">
        <v>1000</v>
      </c>
      <c r="BP9" s="57">
        <v>1000</v>
      </c>
      <c r="BQ9" s="57">
        <v>1000</v>
      </c>
      <c r="BR9" s="57">
        <v>1000</v>
      </c>
      <c r="BS9" s="57">
        <v>1000</v>
      </c>
      <c r="BT9" s="57">
        <v>1000</v>
      </c>
      <c r="BU9" s="57">
        <v>1000</v>
      </c>
      <c r="BV9" s="57">
        <v>1000</v>
      </c>
      <c r="BW9" s="57">
        <v>1000</v>
      </c>
      <c r="BX9" s="57">
        <v>1000</v>
      </c>
      <c r="BY9" s="57">
        <v>1000</v>
      </c>
      <c r="BZ9" s="57">
        <v>1000</v>
      </c>
      <c r="CA9" s="57">
        <v>1000</v>
      </c>
      <c r="CB9" s="57">
        <v>1000</v>
      </c>
      <c r="CC9" s="57">
        <v>1000</v>
      </c>
      <c r="CD9" s="57">
        <v>1000</v>
      </c>
      <c r="CE9" s="57">
        <v>1000</v>
      </c>
      <c r="CF9" s="57">
        <v>1000</v>
      </c>
      <c r="CG9" s="57">
        <v>1000</v>
      </c>
      <c r="CH9" s="57">
        <v>1000</v>
      </c>
      <c r="CI9" s="57">
        <v>1000</v>
      </c>
      <c r="CJ9" s="57">
        <v>1000</v>
      </c>
      <c r="CK9" s="57">
        <v>1000</v>
      </c>
      <c r="CL9" s="57">
        <v>1000</v>
      </c>
      <c r="CM9" s="57">
        <v>1000</v>
      </c>
      <c r="CN9" s="57">
        <v>1000</v>
      </c>
      <c r="CO9" s="57">
        <v>1000</v>
      </c>
      <c r="CP9" s="57">
        <v>1000</v>
      </c>
      <c r="CQ9" s="57">
        <v>1000</v>
      </c>
      <c r="CR9" s="57">
        <v>1000</v>
      </c>
      <c r="CS9" s="57">
        <v>1000</v>
      </c>
      <c r="CT9" s="57">
        <v>1000</v>
      </c>
      <c r="CU9" s="57">
        <v>1000</v>
      </c>
      <c r="CV9" s="57">
        <v>1000</v>
      </c>
      <c r="CW9" s="57">
        <v>1000</v>
      </c>
      <c r="CX9" s="57">
        <v>1000</v>
      </c>
      <c r="CY9" s="57"/>
    </row>
    <row r="11" spans="1:103" s="57" customFormat="1" x14ac:dyDescent="0.2">
      <c r="A11" s="71"/>
      <c r="B11" s="71"/>
      <c r="C11" s="71"/>
      <c r="D11" s="71"/>
      <c r="E11" s="71"/>
      <c r="F11" s="71"/>
      <c r="G11" s="98" t="s">
        <v>47</v>
      </c>
      <c r="H11" s="98" t="s">
        <v>48</v>
      </c>
      <c r="I11" s="98" t="s">
        <v>49</v>
      </c>
      <c r="J11" s="98" t="s">
        <v>50</v>
      </c>
      <c r="K11" s="98" t="s">
        <v>51</v>
      </c>
      <c r="L11" s="98" t="s">
        <v>52</v>
      </c>
      <c r="M11" s="98" t="s">
        <v>53</v>
      </c>
      <c r="N11" s="98" t="s">
        <v>54</v>
      </c>
      <c r="O11" s="98" t="s">
        <v>55</v>
      </c>
      <c r="P11" s="98" t="s">
        <v>138</v>
      </c>
    </row>
    <row r="12" spans="1:103" ht="21" x14ac:dyDescent="0.2">
      <c r="A12" s="43"/>
      <c r="B12" s="43"/>
      <c r="C12" s="121">
        <v>30</v>
      </c>
      <c r="D12" s="122">
        <v>1</v>
      </c>
      <c r="E12" s="40"/>
      <c r="F12" s="103">
        <v>20.010000000000002</v>
      </c>
      <c r="G12" s="104" t="s">
        <v>139</v>
      </c>
      <c r="H12" s="104" t="s">
        <v>149</v>
      </c>
      <c r="I12" s="104" t="s">
        <v>159</v>
      </c>
      <c r="J12" s="104" t="s">
        <v>169</v>
      </c>
      <c r="K12" s="104" t="s">
        <v>179</v>
      </c>
      <c r="L12" s="104" t="s">
        <v>189</v>
      </c>
      <c r="M12" s="104" t="s">
        <v>199</v>
      </c>
      <c r="N12" s="104" t="s">
        <v>209</v>
      </c>
      <c r="O12" s="104" t="s">
        <v>219</v>
      </c>
      <c r="P12" s="104" t="s">
        <v>229</v>
      </c>
    </row>
    <row r="13" spans="1:103" ht="21" x14ac:dyDescent="0.2">
      <c r="A13" s="43"/>
      <c r="B13" s="43"/>
      <c r="C13" s="121">
        <v>31</v>
      </c>
      <c r="D13" s="121">
        <v>1.016</v>
      </c>
      <c r="E13" s="40"/>
      <c r="F13" s="103">
        <v>55.01</v>
      </c>
      <c r="G13" s="104" t="s">
        <v>140</v>
      </c>
      <c r="H13" s="104" t="s">
        <v>150</v>
      </c>
      <c r="I13" s="104" t="s">
        <v>160</v>
      </c>
      <c r="J13" s="104" t="s">
        <v>170</v>
      </c>
      <c r="K13" s="104" t="s">
        <v>180</v>
      </c>
      <c r="L13" s="104" t="s">
        <v>190</v>
      </c>
      <c r="M13" s="104" t="s">
        <v>200</v>
      </c>
      <c r="N13" s="104" t="s">
        <v>210</v>
      </c>
      <c r="O13" s="104" t="s">
        <v>220</v>
      </c>
      <c r="P13" s="104" t="s">
        <v>230</v>
      </c>
    </row>
    <row r="14" spans="1:103" ht="21" x14ac:dyDescent="0.2">
      <c r="A14" s="43"/>
      <c r="B14" s="43"/>
      <c r="C14" s="121">
        <v>32</v>
      </c>
      <c r="D14" s="121">
        <v>1.0309999999999999</v>
      </c>
      <c r="E14" s="40"/>
      <c r="F14" s="105">
        <v>61.01</v>
      </c>
      <c r="G14" s="104" t="s">
        <v>141</v>
      </c>
      <c r="H14" s="104" t="s">
        <v>151</v>
      </c>
      <c r="I14" s="104" t="s">
        <v>161</v>
      </c>
      <c r="J14" s="104" t="s">
        <v>171</v>
      </c>
      <c r="K14" s="104" t="s">
        <v>181</v>
      </c>
      <c r="L14" s="104" t="s">
        <v>191</v>
      </c>
      <c r="M14" s="104" t="s">
        <v>201</v>
      </c>
      <c r="N14" s="104" t="s">
        <v>211</v>
      </c>
      <c r="O14" s="104" t="s">
        <v>221</v>
      </c>
      <c r="P14" s="104" t="s">
        <v>231</v>
      </c>
    </row>
    <row r="15" spans="1:103" ht="21" x14ac:dyDescent="0.2">
      <c r="A15" s="43"/>
      <c r="B15" s="43"/>
      <c r="C15" s="121">
        <v>33</v>
      </c>
      <c r="D15" s="121">
        <v>1.046</v>
      </c>
      <c r="E15" s="40"/>
      <c r="F15" s="106">
        <v>67.010000000000005</v>
      </c>
      <c r="G15" s="104" t="s">
        <v>142</v>
      </c>
      <c r="H15" s="104" t="s">
        <v>152</v>
      </c>
      <c r="I15" s="104" t="s">
        <v>162</v>
      </c>
      <c r="J15" s="104" t="s">
        <v>172</v>
      </c>
      <c r="K15" s="104" t="s">
        <v>182</v>
      </c>
      <c r="L15" s="104" t="s">
        <v>192</v>
      </c>
      <c r="M15" s="104" t="s">
        <v>202</v>
      </c>
      <c r="N15" s="104" t="s">
        <v>212</v>
      </c>
      <c r="O15" s="104" t="s">
        <v>222</v>
      </c>
      <c r="P15" s="104" t="s">
        <v>232</v>
      </c>
    </row>
    <row r="16" spans="1:103" ht="21" x14ac:dyDescent="0.2">
      <c r="A16" s="43"/>
      <c r="B16" s="43"/>
      <c r="C16" s="121">
        <v>34</v>
      </c>
      <c r="D16" s="121">
        <v>1.0589999999999999</v>
      </c>
      <c r="E16" s="40"/>
      <c r="F16" s="106">
        <v>73.010000000000005</v>
      </c>
      <c r="G16" s="104" t="s">
        <v>143</v>
      </c>
      <c r="H16" s="104" t="s">
        <v>153</v>
      </c>
      <c r="I16" s="104" t="s">
        <v>163</v>
      </c>
      <c r="J16" s="104" t="s">
        <v>173</v>
      </c>
      <c r="K16" s="104" t="s">
        <v>183</v>
      </c>
      <c r="L16" s="104" t="s">
        <v>193</v>
      </c>
      <c r="M16" s="104" t="s">
        <v>203</v>
      </c>
      <c r="N16" s="104" t="s">
        <v>213</v>
      </c>
      <c r="O16" s="104" t="s">
        <v>223</v>
      </c>
      <c r="P16" s="104" t="s">
        <v>233</v>
      </c>
    </row>
    <row r="17" spans="1:16" ht="21" x14ac:dyDescent="0.3">
      <c r="A17" s="43"/>
      <c r="B17" s="43"/>
      <c r="C17" s="42">
        <v>35</v>
      </c>
      <c r="D17" s="42">
        <v>1.0720000000000001</v>
      </c>
      <c r="E17" s="40"/>
      <c r="F17" s="106">
        <v>81.010000000000005</v>
      </c>
      <c r="G17" s="104" t="s">
        <v>144</v>
      </c>
      <c r="H17" s="104" t="s">
        <v>154</v>
      </c>
      <c r="I17" s="104" t="s">
        <v>164</v>
      </c>
      <c r="J17" s="104" t="s">
        <v>174</v>
      </c>
      <c r="K17" s="104" t="s">
        <v>184</v>
      </c>
      <c r="L17" s="104" t="s">
        <v>194</v>
      </c>
      <c r="M17" s="104" t="s">
        <v>204</v>
      </c>
      <c r="N17" s="104" t="s">
        <v>214</v>
      </c>
      <c r="O17" s="104" t="s">
        <v>224</v>
      </c>
      <c r="P17" s="104" t="s">
        <v>234</v>
      </c>
    </row>
    <row r="18" spans="1:16" ht="21" x14ac:dyDescent="0.3">
      <c r="A18" s="43"/>
      <c r="B18" s="43"/>
      <c r="C18" s="42">
        <v>36</v>
      </c>
      <c r="D18" s="42">
        <v>1.083</v>
      </c>
      <c r="E18" s="40"/>
      <c r="F18" s="106">
        <v>89.05</v>
      </c>
      <c r="G18" s="104" t="s">
        <v>145</v>
      </c>
      <c r="H18" s="104" t="s">
        <v>155</v>
      </c>
      <c r="I18" s="104" t="s">
        <v>165</v>
      </c>
      <c r="J18" s="104" t="s">
        <v>175</v>
      </c>
      <c r="K18" s="104" t="s">
        <v>185</v>
      </c>
      <c r="L18" s="104" t="s">
        <v>195</v>
      </c>
      <c r="M18" s="104" t="s">
        <v>205</v>
      </c>
      <c r="N18" s="104" t="s">
        <v>215</v>
      </c>
      <c r="O18" s="104" t="s">
        <v>225</v>
      </c>
      <c r="P18" s="104" t="s">
        <v>235</v>
      </c>
    </row>
    <row r="19" spans="1:16" ht="21" x14ac:dyDescent="0.3">
      <c r="A19" s="43"/>
      <c r="B19" s="43"/>
      <c r="C19" s="42">
        <v>37</v>
      </c>
      <c r="D19" s="42">
        <v>1.0960000000000001</v>
      </c>
      <c r="E19" s="40"/>
      <c r="F19" s="106">
        <v>96.01</v>
      </c>
      <c r="G19" s="104" t="s">
        <v>146</v>
      </c>
      <c r="H19" s="104" t="s">
        <v>156</v>
      </c>
      <c r="I19" s="104" t="s">
        <v>166</v>
      </c>
      <c r="J19" s="104" t="s">
        <v>176</v>
      </c>
      <c r="K19" s="104" t="s">
        <v>186</v>
      </c>
      <c r="L19" s="104" t="s">
        <v>196</v>
      </c>
      <c r="M19" s="104" t="s">
        <v>206</v>
      </c>
      <c r="N19" s="104" t="s">
        <v>216</v>
      </c>
      <c r="O19" s="104" t="s">
        <v>226</v>
      </c>
      <c r="P19" s="104" t="s">
        <v>236</v>
      </c>
    </row>
    <row r="20" spans="1:16" ht="21" x14ac:dyDescent="0.3">
      <c r="A20" s="43"/>
      <c r="B20" s="43"/>
      <c r="C20" s="42">
        <v>38</v>
      </c>
      <c r="D20" s="42">
        <v>1.109</v>
      </c>
      <c r="E20" s="40"/>
      <c r="F20" s="106">
        <v>102.01</v>
      </c>
      <c r="G20" s="104" t="s">
        <v>147</v>
      </c>
      <c r="H20" s="104" t="s">
        <v>157</v>
      </c>
      <c r="I20" s="104" t="s">
        <v>167</v>
      </c>
      <c r="J20" s="104" t="s">
        <v>177</v>
      </c>
      <c r="K20" s="104" t="s">
        <v>187</v>
      </c>
      <c r="L20" s="104" t="s">
        <v>197</v>
      </c>
      <c r="M20" s="104" t="s">
        <v>207</v>
      </c>
      <c r="N20" s="104" t="s">
        <v>217</v>
      </c>
      <c r="O20" s="104" t="s">
        <v>227</v>
      </c>
      <c r="P20" s="104" t="s">
        <v>237</v>
      </c>
    </row>
    <row r="21" spans="1:16" ht="21" x14ac:dyDescent="0.3">
      <c r="A21" s="43"/>
      <c r="B21" s="43"/>
      <c r="C21" s="42">
        <v>39</v>
      </c>
      <c r="D21" s="42">
        <v>1.1220000000000001</v>
      </c>
      <c r="E21" s="40"/>
      <c r="F21" s="106">
        <v>109.01</v>
      </c>
      <c r="G21" s="104" t="s">
        <v>148</v>
      </c>
      <c r="H21" s="104" t="s">
        <v>158</v>
      </c>
      <c r="I21" s="104" t="s">
        <v>168</v>
      </c>
      <c r="J21" s="104" t="s">
        <v>178</v>
      </c>
      <c r="K21" s="104" t="s">
        <v>188</v>
      </c>
      <c r="L21" s="104" t="s">
        <v>198</v>
      </c>
      <c r="M21" s="104" t="s">
        <v>208</v>
      </c>
      <c r="N21" s="104" t="s">
        <v>218</v>
      </c>
      <c r="O21" s="104" t="s">
        <v>228</v>
      </c>
      <c r="P21" s="104" t="s">
        <v>238</v>
      </c>
    </row>
    <row r="22" spans="1:16" ht="21" x14ac:dyDescent="0.3">
      <c r="A22" s="43"/>
      <c r="B22" s="43"/>
      <c r="C22" s="42">
        <v>40</v>
      </c>
      <c r="D22" s="42">
        <v>1.135</v>
      </c>
      <c r="E22" s="40"/>
      <c r="F22" s="106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21" x14ac:dyDescent="0.3">
      <c r="A23" s="43"/>
      <c r="B23" s="43"/>
      <c r="C23" s="42">
        <v>41</v>
      </c>
      <c r="D23" s="42">
        <v>1.149</v>
      </c>
      <c r="E23" s="40"/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21" x14ac:dyDescent="0.3">
      <c r="A24" s="43"/>
      <c r="B24" s="43"/>
      <c r="C24" s="42">
        <v>42</v>
      </c>
      <c r="D24" s="42">
        <v>1.1619999999999999</v>
      </c>
      <c r="E24" s="40"/>
      <c r="F24" s="107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21" x14ac:dyDescent="0.3">
      <c r="A25" s="43"/>
      <c r="B25" s="43"/>
      <c r="C25" s="42">
        <v>43</v>
      </c>
      <c r="D25" s="42">
        <v>1.1759999999999999</v>
      </c>
      <c r="E25" s="40"/>
      <c r="F25" s="107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21" x14ac:dyDescent="0.3">
      <c r="A26" s="43"/>
      <c r="B26" s="43"/>
      <c r="C26" s="42">
        <v>44</v>
      </c>
      <c r="D26" s="42">
        <v>1.1890000000000001</v>
      </c>
      <c r="E26" s="40"/>
      <c r="F26" s="107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21" x14ac:dyDescent="0.3">
      <c r="A27" s="43"/>
      <c r="B27" s="43"/>
      <c r="C27" s="42">
        <v>45</v>
      </c>
      <c r="D27" s="42">
        <v>1.2030000000000001</v>
      </c>
      <c r="E27" s="40"/>
      <c r="F27" s="107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21" x14ac:dyDescent="0.3">
      <c r="A28" s="43"/>
      <c r="B28" s="43"/>
      <c r="C28" s="42">
        <v>46</v>
      </c>
      <c r="D28" s="42">
        <v>1.218</v>
      </c>
      <c r="E28" s="40"/>
      <c r="F28" s="107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21" x14ac:dyDescent="0.3">
      <c r="A29" s="43"/>
      <c r="B29" s="43"/>
      <c r="C29" s="42">
        <v>47</v>
      </c>
      <c r="D29" s="42">
        <v>1.2330000000000001</v>
      </c>
      <c r="E29" s="40"/>
      <c r="F29" s="107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21" x14ac:dyDescent="0.3">
      <c r="A30" s="43"/>
      <c r="B30" s="43"/>
      <c r="C30" s="42">
        <v>48</v>
      </c>
      <c r="D30" s="42">
        <v>1.248</v>
      </c>
      <c r="F30" s="40" t="s">
        <v>20</v>
      </c>
    </row>
    <row r="31" spans="1:16" ht="21" x14ac:dyDescent="0.3">
      <c r="A31" s="43"/>
      <c r="B31" s="43"/>
      <c r="C31" s="42">
        <v>49</v>
      </c>
      <c r="D31" s="42">
        <v>1.2629999999999999</v>
      </c>
      <c r="F31" s="40"/>
      <c r="G31" s="44"/>
    </row>
    <row r="32" spans="1:16" ht="21" x14ac:dyDescent="0.3">
      <c r="A32" s="43"/>
      <c r="B32" s="43"/>
      <c r="C32" s="42">
        <v>50</v>
      </c>
      <c r="D32" s="42">
        <v>1.2789999999999999</v>
      </c>
      <c r="F32" s="40"/>
      <c r="G32" s="44"/>
    </row>
    <row r="33" spans="1:7" ht="21" x14ac:dyDescent="0.3">
      <c r="A33" s="43"/>
      <c r="B33" s="43"/>
      <c r="C33" s="42">
        <v>51</v>
      </c>
      <c r="D33" s="42">
        <v>1.2969999999999999</v>
      </c>
      <c r="F33" s="40"/>
      <c r="G33" s="44"/>
    </row>
    <row r="34" spans="1:7" ht="21" x14ac:dyDescent="0.3">
      <c r="A34" s="43"/>
      <c r="B34" s="43"/>
      <c r="C34" s="42">
        <v>52</v>
      </c>
      <c r="D34" s="42">
        <v>1.3160000000000001</v>
      </c>
      <c r="F34" s="40"/>
      <c r="G34" s="44"/>
    </row>
    <row r="35" spans="1:7" ht="21" x14ac:dyDescent="0.3">
      <c r="A35" s="43"/>
      <c r="B35" s="43"/>
      <c r="C35" s="42">
        <v>53</v>
      </c>
      <c r="D35" s="42">
        <v>1.3380000000000001</v>
      </c>
      <c r="F35" s="40"/>
      <c r="G35" s="44"/>
    </row>
    <row r="36" spans="1:7" ht="21" x14ac:dyDescent="0.3">
      <c r="A36" s="43"/>
      <c r="B36" s="43"/>
      <c r="C36" s="42">
        <v>54</v>
      </c>
      <c r="D36" s="42">
        <v>1.361</v>
      </c>
      <c r="F36" s="40"/>
      <c r="G36" s="44"/>
    </row>
    <row r="37" spans="1:7" ht="21" x14ac:dyDescent="0.3">
      <c r="A37" s="43"/>
      <c r="B37" s="43"/>
      <c r="C37" s="42">
        <v>55</v>
      </c>
      <c r="D37" s="42">
        <v>1.385</v>
      </c>
      <c r="F37" s="40"/>
      <c r="G37" s="44"/>
    </row>
    <row r="38" spans="1:7" ht="21" x14ac:dyDescent="0.3">
      <c r="A38" s="43"/>
      <c r="B38" s="43"/>
      <c r="C38" s="42">
        <v>56</v>
      </c>
      <c r="D38" s="42">
        <v>1.411</v>
      </c>
      <c r="F38" s="40"/>
      <c r="G38" s="44"/>
    </row>
    <row r="39" spans="1:7" ht="21" x14ac:dyDescent="0.3">
      <c r="A39" s="43"/>
      <c r="B39" s="43"/>
      <c r="C39" s="42">
        <v>57</v>
      </c>
      <c r="D39" s="42">
        <v>1.4370000000000001</v>
      </c>
      <c r="F39" s="40"/>
      <c r="G39" s="44"/>
    </row>
    <row r="40" spans="1:7" ht="21" x14ac:dyDescent="0.3">
      <c r="A40" s="43"/>
      <c r="B40" s="43"/>
      <c r="C40" s="42">
        <v>58</v>
      </c>
      <c r="D40" s="42">
        <v>1.462</v>
      </c>
      <c r="F40" s="40"/>
      <c r="G40" s="44"/>
    </row>
    <row r="41" spans="1:7" ht="21" x14ac:dyDescent="0.3">
      <c r="A41" s="43"/>
      <c r="B41" s="43"/>
      <c r="C41" s="42">
        <v>59</v>
      </c>
      <c r="D41" s="42">
        <v>1.488</v>
      </c>
      <c r="F41" s="40"/>
      <c r="G41" s="44"/>
    </row>
    <row r="42" spans="1:7" ht="21" x14ac:dyDescent="0.3">
      <c r="A42" s="43"/>
      <c r="B42" s="43"/>
      <c r="C42" s="42">
        <v>60</v>
      </c>
      <c r="D42" s="42">
        <v>1.514</v>
      </c>
      <c r="F42" s="40"/>
      <c r="G42" s="44"/>
    </row>
    <row r="43" spans="1:7" ht="21" x14ac:dyDescent="0.3">
      <c r="A43" s="43"/>
      <c r="B43" s="43"/>
      <c r="C43" s="42">
        <v>61</v>
      </c>
      <c r="D43" s="42">
        <v>1.5409999999999999</v>
      </c>
      <c r="F43" s="40"/>
      <c r="G43" s="44"/>
    </row>
    <row r="44" spans="1:7" ht="21" x14ac:dyDescent="0.3">
      <c r="A44" s="43"/>
      <c r="B44" s="43"/>
      <c r="C44" s="42">
        <v>62</v>
      </c>
      <c r="D44" s="42">
        <v>1.5680000000000001</v>
      </c>
      <c r="F44" s="40"/>
      <c r="G44" s="44"/>
    </row>
    <row r="45" spans="1:7" ht="21" x14ac:dyDescent="0.3">
      <c r="A45" s="43"/>
      <c r="B45" s="43"/>
      <c r="C45" s="42">
        <v>63</v>
      </c>
      <c r="D45" s="42">
        <v>1.5980000000000001</v>
      </c>
      <c r="F45" s="40"/>
      <c r="G45" s="44"/>
    </row>
    <row r="46" spans="1:7" ht="21" x14ac:dyDescent="0.3">
      <c r="A46" s="43"/>
      <c r="B46" s="43"/>
      <c r="C46" s="42">
        <v>64</v>
      </c>
      <c r="D46" s="42">
        <v>1.629</v>
      </c>
      <c r="F46" s="40"/>
      <c r="G46" s="44"/>
    </row>
    <row r="47" spans="1:7" ht="21" x14ac:dyDescent="0.3">
      <c r="A47" s="43"/>
      <c r="B47" s="43"/>
      <c r="C47" s="42">
        <v>65</v>
      </c>
      <c r="D47" s="42">
        <v>1.663</v>
      </c>
      <c r="F47" s="40"/>
      <c r="G47" s="44"/>
    </row>
    <row r="48" spans="1:7" ht="21" x14ac:dyDescent="0.3">
      <c r="A48" s="43"/>
      <c r="B48" s="43"/>
      <c r="C48" s="42">
        <v>66</v>
      </c>
      <c r="D48" s="42">
        <v>1.6990000000000001</v>
      </c>
      <c r="F48" s="40"/>
      <c r="G48" s="44"/>
    </row>
    <row r="49" spans="1:7" ht="21" x14ac:dyDescent="0.3">
      <c r="A49" s="43"/>
      <c r="B49" s="43"/>
      <c r="C49" s="42">
        <v>67</v>
      </c>
      <c r="D49" s="42">
        <v>1.738</v>
      </c>
      <c r="F49" s="40"/>
      <c r="G49" s="44"/>
    </row>
    <row r="50" spans="1:7" ht="21" x14ac:dyDescent="0.3">
      <c r="A50" s="43"/>
      <c r="B50" s="43"/>
      <c r="C50" s="42">
        <v>68</v>
      </c>
      <c r="D50" s="42">
        <v>1.7789999999999999</v>
      </c>
      <c r="F50" s="40"/>
      <c r="G50" s="44"/>
    </row>
    <row r="51" spans="1:7" ht="21" x14ac:dyDescent="0.3">
      <c r="A51" s="43"/>
      <c r="B51" s="43"/>
      <c r="C51" s="42">
        <v>69</v>
      </c>
      <c r="D51" s="42">
        <v>1.823</v>
      </c>
      <c r="F51" s="40"/>
      <c r="G51" s="44"/>
    </row>
    <row r="52" spans="1:7" ht="21" x14ac:dyDescent="0.3">
      <c r="A52" s="43"/>
      <c r="B52" s="43"/>
      <c r="C52" s="42">
        <v>70</v>
      </c>
      <c r="D52" s="42">
        <v>1.867</v>
      </c>
      <c r="F52" s="40"/>
      <c r="G52" s="44"/>
    </row>
    <row r="53" spans="1:7" ht="21" x14ac:dyDescent="0.3">
      <c r="A53" s="43"/>
      <c r="B53" s="43"/>
      <c r="C53" s="42">
        <v>71</v>
      </c>
      <c r="D53" s="42">
        <v>1.91</v>
      </c>
      <c r="F53" s="40"/>
      <c r="G53" s="44"/>
    </row>
    <row r="54" spans="1:7" ht="21" x14ac:dyDescent="0.3">
      <c r="A54" s="43"/>
      <c r="B54" s="43"/>
      <c r="C54" s="42">
        <v>72</v>
      </c>
      <c r="D54" s="42">
        <v>1.9530000000000001</v>
      </c>
      <c r="F54" s="40"/>
      <c r="G54" s="44"/>
    </row>
    <row r="55" spans="1:7" ht="21" x14ac:dyDescent="0.3">
      <c r="A55" s="43"/>
      <c r="B55" s="43"/>
      <c r="C55" s="42">
        <v>73</v>
      </c>
      <c r="D55" s="42">
        <v>2.004</v>
      </c>
      <c r="F55" s="40"/>
      <c r="G55" s="44"/>
    </row>
    <row r="56" spans="1:7" ht="21" x14ac:dyDescent="0.3">
      <c r="A56" s="43"/>
      <c r="B56" s="43"/>
      <c r="C56" s="42">
        <v>74</v>
      </c>
      <c r="D56" s="42">
        <v>2.06</v>
      </c>
      <c r="F56" s="40"/>
      <c r="G56" s="44"/>
    </row>
    <row r="57" spans="1:7" ht="21" x14ac:dyDescent="0.3">
      <c r="A57" s="43"/>
      <c r="B57" s="43"/>
      <c r="C57" s="42">
        <v>75</v>
      </c>
      <c r="D57" s="42">
        <v>2.117</v>
      </c>
      <c r="F57" s="40"/>
      <c r="G57" s="44"/>
    </row>
    <row r="58" spans="1:7" ht="21" x14ac:dyDescent="0.3">
      <c r="A58" s="43"/>
      <c r="B58" s="43"/>
      <c r="C58" s="42">
        <v>76</v>
      </c>
      <c r="D58" s="42">
        <v>2.181</v>
      </c>
      <c r="F58" s="40"/>
      <c r="G58" s="44"/>
    </row>
    <row r="59" spans="1:7" ht="21" x14ac:dyDescent="0.3">
      <c r="A59" s="43"/>
      <c r="B59" s="43"/>
      <c r="C59" s="42">
        <v>77</v>
      </c>
      <c r="D59" s="42">
        <v>2.2549999999999999</v>
      </c>
      <c r="F59" s="40"/>
      <c r="G59" s="44"/>
    </row>
    <row r="60" spans="1:7" ht="21" x14ac:dyDescent="0.3">
      <c r="A60" s="43"/>
      <c r="B60" s="43"/>
      <c r="C60" s="42">
        <v>78</v>
      </c>
      <c r="D60" s="42">
        <v>2.3359999999999999</v>
      </c>
      <c r="F60" s="40"/>
      <c r="G60" s="44"/>
    </row>
    <row r="61" spans="1:7" ht="21" x14ac:dyDescent="0.3">
      <c r="A61" s="43"/>
      <c r="B61" s="43"/>
      <c r="C61" s="42">
        <v>79</v>
      </c>
      <c r="D61" s="42">
        <v>2.419</v>
      </c>
      <c r="F61" s="40"/>
      <c r="G61" s="44"/>
    </row>
    <row r="62" spans="1:7" ht="21" x14ac:dyDescent="0.3">
      <c r="A62" s="43"/>
      <c r="B62" s="43"/>
      <c r="C62" s="42">
        <v>80</v>
      </c>
      <c r="D62" s="42">
        <v>2.504</v>
      </c>
      <c r="F62" s="40"/>
      <c r="G62" s="44"/>
    </row>
    <row r="63" spans="1:7" ht="21" x14ac:dyDescent="0.3">
      <c r="A63" s="43"/>
      <c r="B63" s="43"/>
      <c r="C63" s="42">
        <v>81</v>
      </c>
      <c r="D63" s="42">
        <v>2.597</v>
      </c>
      <c r="F63" s="40"/>
      <c r="G63" s="44"/>
    </row>
    <row r="64" spans="1:7" ht="21" x14ac:dyDescent="0.3">
      <c r="A64" s="43"/>
      <c r="B64" s="43"/>
      <c r="C64" s="42">
        <v>82</v>
      </c>
      <c r="D64" s="42">
        <v>2.702</v>
      </c>
      <c r="F64" s="40"/>
      <c r="G64" s="44"/>
    </row>
    <row r="65" spans="1:7" ht="21" x14ac:dyDescent="0.3">
      <c r="A65" s="43"/>
      <c r="B65" s="43"/>
      <c r="C65" s="42">
        <v>83</v>
      </c>
      <c r="D65" s="42">
        <v>2.831</v>
      </c>
      <c r="F65" s="40"/>
      <c r="G65" s="44"/>
    </row>
    <row r="66" spans="1:7" ht="21" x14ac:dyDescent="0.3">
      <c r="A66" s="43"/>
      <c r="B66" s="43"/>
      <c r="C66" s="42">
        <v>84</v>
      </c>
      <c r="D66" s="42">
        <v>2.9809999999999999</v>
      </c>
      <c r="F66" s="40"/>
      <c r="G66" s="44"/>
    </row>
    <row r="67" spans="1:7" ht="21" x14ac:dyDescent="0.3">
      <c r="A67" s="43"/>
      <c r="B67" s="43"/>
      <c r="C67" s="42">
        <v>85</v>
      </c>
      <c r="D67" s="42">
        <v>3.153</v>
      </c>
      <c r="F67" s="40"/>
      <c r="G67" s="44"/>
    </row>
    <row r="68" spans="1:7" ht="21" x14ac:dyDescent="0.3">
      <c r="A68" s="43"/>
      <c r="B68" s="43"/>
      <c r="C68" s="42">
        <v>86</v>
      </c>
      <c r="D68" s="42">
        <v>3.3519999999999999</v>
      </c>
      <c r="F68" s="40"/>
      <c r="G68" s="44"/>
    </row>
    <row r="69" spans="1:7" ht="21" x14ac:dyDescent="0.3">
      <c r="A69" s="43"/>
      <c r="B69" s="43"/>
      <c r="C69" s="42">
        <v>87</v>
      </c>
      <c r="D69" s="42">
        <v>3.58</v>
      </c>
      <c r="F69" s="40"/>
      <c r="G69" s="44"/>
    </row>
    <row r="70" spans="1:7" ht="21" x14ac:dyDescent="0.3">
      <c r="A70" s="43"/>
      <c r="B70" s="43"/>
      <c r="C70" s="42">
        <v>88</v>
      </c>
      <c r="D70" s="42">
        <v>3.843</v>
      </c>
      <c r="F70" s="40"/>
      <c r="G70" s="44"/>
    </row>
    <row r="71" spans="1:7" ht="21" x14ac:dyDescent="0.3">
      <c r="A71" s="43"/>
      <c r="B71" s="43"/>
      <c r="C71" s="42">
        <v>89</v>
      </c>
      <c r="D71" s="42">
        <v>4.1449999999999996</v>
      </c>
      <c r="F71" s="40"/>
      <c r="G71" s="44"/>
    </row>
    <row r="72" spans="1:7" ht="21" x14ac:dyDescent="0.3">
      <c r="A72" s="43"/>
      <c r="B72" s="43"/>
      <c r="C72" s="42">
        <v>90</v>
      </c>
      <c r="D72" s="42">
        <v>4.4930000000000003</v>
      </c>
      <c r="F72" s="40"/>
      <c r="G72" s="44"/>
    </row>
    <row r="73" spans="1:7" x14ac:dyDescent="0.2">
      <c r="F73" s="40"/>
      <c r="G73" s="44"/>
    </row>
    <row r="74" spans="1:7" x14ac:dyDescent="0.2">
      <c r="F74" s="40"/>
      <c r="G74" s="44"/>
    </row>
    <row r="75" spans="1:7" x14ac:dyDescent="0.2">
      <c r="F75" s="40"/>
      <c r="G75" s="44"/>
    </row>
    <row r="76" spans="1:7" x14ac:dyDescent="0.2">
      <c r="F76" s="40"/>
      <c r="G76" s="44"/>
    </row>
    <row r="77" spans="1:7" x14ac:dyDescent="0.2">
      <c r="F77" s="40"/>
      <c r="G77" s="44"/>
    </row>
    <row r="78" spans="1:7" x14ac:dyDescent="0.2">
      <c r="F78" s="40"/>
      <c r="G78" s="44"/>
    </row>
    <row r="79" spans="1:7" x14ac:dyDescent="0.2">
      <c r="F79" s="40"/>
      <c r="G79" s="44"/>
    </row>
    <row r="80" spans="1:7" x14ac:dyDescent="0.2">
      <c r="F80" s="40"/>
      <c r="G80" s="44"/>
    </row>
    <row r="81" spans="6:7" x14ac:dyDescent="0.2">
      <c r="F81" s="40"/>
      <c r="G81" s="44"/>
    </row>
    <row r="82" spans="6:7" x14ac:dyDescent="0.2">
      <c r="F82" s="40"/>
      <c r="G82" s="44"/>
    </row>
    <row r="83" spans="6:7" x14ac:dyDescent="0.2">
      <c r="F83" s="40"/>
      <c r="G83" s="44"/>
    </row>
    <row r="84" spans="6:7" x14ac:dyDescent="0.2">
      <c r="F84" s="40"/>
      <c r="G84" s="44"/>
    </row>
    <row r="85" spans="6:7" x14ac:dyDescent="0.2">
      <c r="F85" s="40"/>
      <c r="G85" s="44"/>
    </row>
    <row r="86" spans="6:7" x14ac:dyDescent="0.2">
      <c r="F86" s="40"/>
      <c r="G86" s="44"/>
    </row>
    <row r="87" spans="6:7" x14ac:dyDescent="0.2">
      <c r="F87" s="40"/>
      <c r="G87" s="44"/>
    </row>
    <row r="88" spans="6:7" x14ac:dyDescent="0.2">
      <c r="F88" s="40"/>
      <c r="G88" s="44"/>
    </row>
    <row r="89" spans="6:7" x14ac:dyDescent="0.2">
      <c r="F89" s="40"/>
      <c r="G89" s="44"/>
    </row>
    <row r="90" spans="6:7" x14ac:dyDescent="0.2">
      <c r="F90" s="40"/>
      <c r="G90" s="44"/>
    </row>
    <row r="91" spans="6:7" x14ac:dyDescent="0.2">
      <c r="F91" s="40"/>
      <c r="G91" s="4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DT254"/>
  <sheetViews>
    <sheetView zoomScaleNormal="100" workbookViewId="0">
      <pane ySplit="5" topLeftCell="A6" activePane="bottomLeft" state="frozen"/>
      <selection pane="bottomLeft" activeCell="I23" sqref="I2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6.28515625" style="1" bestFit="1" customWidth="1"/>
    <col min="9" max="9" width="25.7109375" style="1" customWidth="1"/>
    <col min="10" max="10" width="5.7109375" style="2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.7109375" style="1" customWidth="1"/>
    <col min="26" max="26" width="11.42578125" style="1"/>
    <col min="27" max="42" width="11.42578125" style="33" hidden="1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11"/>
      <c r="D2" s="212" t="s">
        <v>240</v>
      </c>
      <c r="E2" s="213"/>
      <c r="F2" s="213"/>
      <c r="G2" s="213"/>
      <c r="H2" s="213"/>
      <c r="I2" s="213"/>
      <c r="J2" s="213"/>
      <c r="K2" s="213"/>
      <c r="L2" s="145"/>
      <c r="M2" s="146"/>
      <c r="N2" s="213" t="s">
        <v>6</v>
      </c>
      <c r="O2" s="213"/>
      <c r="P2" s="213"/>
      <c r="Q2" s="213"/>
      <c r="R2" s="213"/>
      <c r="S2" s="213"/>
      <c r="T2" s="146"/>
      <c r="U2" s="146"/>
      <c r="V2" s="213" t="s">
        <v>15</v>
      </c>
      <c r="W2" s="213"/>
      <c r="X2" s="216"/>
      <c r="Y2" s="11"/>
      <c r="Z2" s="11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10" customFormat="1" ht="30" customHeight="1" thickBot="1" x14ac:dyDescent="0.25">
      <c r="B3" s="11"/>
      <c r="C3" s="11"/>
      <c r="D3" s="219" t="s">
        <v>241</v>
      </c>
      <c r="E3" s="220"/>
      <c r="F3" s="220"/>
      <c r="G3" s="220"/>
      <c r="H3" s="220"/>
      <c r="I3" s="220"/>
      <c r="J3" s="220"/>
      <c r="K3" s="220"/>
      <c r="L3" s="147"/>
      <c r="M3" s="147"/>
      <c r="N3" s="214" t="s">
        <v>242</v>
      </c>
      <c r="O3" s="214"/>
      <c r="P3" s="214"/>
      <c r="Q3" s="214"/>
      <c r="R3" s="214"/>
      <c r="S3" s="214"/>
      <c r="T3" s="147"/>
      <c r="U3" s="147"/>
      <c r="V3" s="217">
        <v>43830</v>
      </c>
      <c r="W3" s="217"/>
      <c r="X3" s="218"/>
      <c r="Y3" s="11"/>
      <c r="Z3" s="11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9" customFormat="1" ht="9.9499999999999993" customHeight="1" thickBot="1" x14ac:dyDescent="0.25">
      <c r="A4" s="8"/>
      <c r="B4" s="17"/>
      <c r="C4" s="18"/>
      <c r="D4" s="19"/>
      <c r="E4" s="19"/>
      <c r="F4" s="20"/>
      <c r="G4" s="21"/>
      <c r="H4" s="22"/>
      <c r="I4" s="23"/>
      <c r="J4" s="24"/>
      <c r="K4" s="25"/>
      <c r="L4" s="26"/>
      <c r="M4" s="26"/>
      <c r="N4" s="26"/>
      <c r="O4" s="27"/>
      <c r="P4" s="26"/>
      <c r="Q4" s="26"/>
      <c r="R4" s="26"/>
      <c r="S4" s="27"/>
      <c r="T4" s="27"/>
      <c r="U4" s="28"/>
      <c r="V4" s="20"/>
      <c r="W4" s="20"/>
      <c r="X4" s="20"/>
      <c r="Y4" s="7"/>
      <c r="Z4" s="7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</row>
    <row r="5" spans="1:124" s="16" customFormat="1" ht="18" customHeight="1" thickBot="1" x14ac:dyDescent="0.25">
      <c r="A5" s="14"/>
      <c r="B5" s="148" t="s">
        <v>9</v>
      </c>
      <c r="C5" s="149" t="s">
        <v>10</v>
      </c>
      <c r="D5" s="149" t="s">
        <v>7</v>
      </c>
      <c r="E5" s="149" t="s">
        <v>29</v>
      </c>
      <c r="F5" s="215" t="s">
        <v>0</v>
      </c>
      <c r="G5" s="215"/>
      <c r="H5" s="149" t="s">
        <v>12</v>
      </c>
      <c r="I5" s="149" t="s">
        <v>11</v>
      </c>
      <c r="J5" s="150" t="s">
        <v>5</v>
      </c>
      <c r="K5" s="151" t="s">
        <v>1</v>
      </c>
      <c r="L5" s="152">
        <v>1</v>
      </c>
      <c r="M5" s="153">
        <v>2</v>
      </c>
      <c r="N5" s="153">
        <v>3</v>
      </c>
      <c r="O5" s="151" t="s">
        <v>13</v>
      </c>
      <c r="P5" s="152">
        <v>1</v>
      </c>
      <c r="Q5" s="153">
        <v>2</v>
      </c>
      <c r="R5" s="153">
        <v>3</v>
      </c>
      <c r="S5" s="151" t="s">
        <v>14</v>
      </c>
      <c r="T5" s="154" t="s">
        <v>2</v>
      </c>
      <c r="U5" s="155" t="s">
        <v>3</v>
      </c>
      <c r="V5" s="155" t="s">
        <v>8</v>
      </c>
      <c r="W5" s="156" t="s">
        <v>4</v>
      </c>
      <c r="X5" s="156" t="s">
        <v>56</v>
      </c>
      <c r="Y5" s="72"/>
      <c r="Z5" s="15"/>
      <c r="AA5" s="36"/>
      <c r="AB5" s="30" t="s">
        <v>9</v>
      </c>
      <c r="AC5" s="30" t="s">
        <v>22</v>
      </c>
      <c r="AD5" s="30" t="s">
        <v>38</v>
      </c>
      <c r="AE5" s="30" t="s">
        <v>37</v>
      </c>
      <c r="AF5" s="30" t="s">
        <v>36</v>
      </c>
      <c r="AG5" s="30" t="s">
        <v>26</v>
      </c>
      <c r="AH5" s="30" t="s">
        <v>27</v>
      </c>
      <c r="AI5" s="30" t="s">
        <v>28</v>
      </c>
      <c r="AJ5" s="47"/>
      <c r="AK5" s="36"/>
      <c r="AL5" s="48"/>
      <c r="AM5" s="49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9" customFormat="1" ht="5.0999999999999996" customHeight="1" thickBot="1" x14ac:dyDescent="0.25">
      <c r="A6" s="8"/>
      <c r="B6" s="17"/>
      <c r="C6" s="18"/>
      <c r="D6" s="20"/>
      <c r="E6" s="20"/>
      <c r="F6" s="21"/>
      <c r="G6" s="22"/>
      <c r="H6" s="24"/>
      <c r="I6" s="23"/>
      <c r="J6" s="19"/>
      <c r="K6" s="25"/>
      <c r="L6" s="26"/>
      <c r="M6" s="26"/>
      <c r="N6" s="26"/>
      <c r="O6" s="27"/>
      <c r="P6" s="26"/>
      <c r="Q6" s="26"/>
      <c r="R6" s="26"/>
      <c r="S6" s="27"/>
      <c r="T6" s="27"/>
      <c r="U6" s="28"/>
      <c r="V6" s="28"/>
      <c r="W6" s="28"/>
      <c r="X6" s="7"/>
      <c r="Y6" s="7"/>
      <c r="Z6" s="7"/>
      <c r="AA6" s="35"/>
      <c r="AB6" s="31" t="s">
        <v>21</v>
      </c>
      <c r="AC6" s="31" t="s">
        <v>22</v>
      </c>
      <c r="AD6" s="31" t="s">
        <v>23</v>
      </c>
      <c r="AE6" s="31" t="s">
        <v>24</v>
      </c>
      <c r="AF6" s="31" t="s">
        <v>25</v>
      </c>
      <c r="AG6" s="31" t="s">
        <v>26</v>
      </c>
      <c r="AH6" s="31" t="s">
        <v>27</v>
      </c>
      <c r="AI6" s="31" t="s">
        <v>28</v>
      </c>
      <c r="AJ6" s="50"/>
      <c r="AK6" s="35"/>
      <c r="AL6" s="45"/>
      <c r="AM6" s="46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5" customFormat="1" ht="30" customHeight="1" x14ac:dyDescent="0.2">
      <c r="B7" s="157"/>
      <c r="C7" s="158"/>
      <c r="D7" s="159"/>
      <c r="E7" s="160" t="s">
        <v>239</v>
      </c>
      <c r="F7" s="161" t="s">
        <v>30</v>
      </c>
      <c r="G7" s="162" t="s">
        <v>30</v>
      </c>
      <c r="H7" s="163"/>
      <c r="I7" s="164"/>
      <c r="J7" s="165"/>
      <c r="K7" s="166"/>
      <c r="L7" s="167"/>
      <c r="M7" s="168"/>
      <c r="N7" s="168"/>
      <c r="O7" s="169">
        <f>IF(E7="","",IF(MAXA(L7:N7)&lt;=0,0,MAXA(L7:N7)))</f>
        <v>0</v>
      </c>
      <c r="P7" s="167"/>
      <c r="Q7" s="168"/>
      <c r="R7" s="168"/>
      <c r="S7" s="169">
        <f>IF(E7="","",IF(MAXA(P7:R7)&lt;=0,0,MAXA(P7:R7)))</f>
        <v>0</v>
      </c>
      <c r="T7" s="206">
        <f>IF(E7="","",IF(OR(O7=0,S7=0),0,O7+S7))</f>
        <v>0</v>
      </c>
      <c r="U7" s="199" t="e">
        <f>+CONCATENATE(AL7," ",AM7)</f>
        <v>#N/A</v>
      </c>
      <c r="V7" s="200" t="e">
        <f>IF(E7=0," ",IF(E7="H",AN7,AO7))</f>
        <v>#N/A</v>
      </c>
      <c r="W7" s="201" t="e">
        <f>IF(E7=" "," ",IF(E7="H",10^(0.75194503*LOG(K7/175.508)^2)*T7,IF(E7="F",10^(0.783497476* LOG(K7/153.655)^2)*T7,"")))</f>
        <v>#NUM!</v>
      </c>
      <c r="X7" s="211" t="e">
        <f>IF(E7="","",W7*VLOOKUP(2020-H7,Masterh!C$17:D$72,2,FALSE))</f>
        <v>#NUM!</v>
      </c>
      <c r="Y7" s="73"/>
      <c r="AA7" s="37"/>
      <c r="AB7" s="32" t="e">
        <f>IF(E7="H",T7-HLOOKUP(V7,Masterh!$C$1:$CX$9,2,FALSE),T7-HLOOKUP(V7,Masterf!$C$1:$CD$9,2,FALSE))</f>
        <v>#N/A</v>
      </c>
      <c r="AC7" s="32" t="e">
        <f>IF(E7="H",T7-HLOOKUP(V7,Masterh!$C$1:$CX$9,3,FALSE),T7-HLOOKUP(V7,Masterf!$C$1:$CD$9,3,FALSE))</f>
        <v>#N/A</v>
      </c>
      <c r="AD7" s="32" t="e">
        <f>IF(E7="H",T7-HLOOKUP(V7,Masterh!$C$1:$CX$9,4,FALSE),T7-HLOOKUP(V7,Masterf!$C$1:$CD$9,4,FALSE))</f>
        <v>#N/A</v>
      </c>
      <c r="AE7" s="32" t="e">
        <f>IF(E7="H",T7-HLOOKUP(V7,Masterh!$C$1:$CX$9,5,FALSE),T7-HLOOKUP(V7,Masterf!$C$1:$CD$9,5,FALSE))</f>
        <v>#N/A</v>
      </c>
      <c r="AF7" s="32" t="e">
        <f>IF(E7="H",T7-HLOOKUP(V7,Masterh!$C$1:$CX$9,6,FALSE),T7-HLOOKUP(V7,Masterf!$C$1:$CD$9,6,FALSE))</f>
        <v>#N/A</v>
      </c>
      <c r="AG7" s="32" t="e">
        <f>IF(E7="H",T7-HLOOKUP(V7,Masterh!$C$1:$CX$9,7,FALSE),T7-HLOOKUP(V7,Masterf!$C$1:$CD$9,7,FALSE))</f>
        <v>#N/A</v>
      </c>
      <c r="AH7" s="32" t="e">
        <f>IF(E7="H",T7-HLOOKUP(V7,Masterh!$C$1:$CX$9,8,FALSE),T7-HLOOKUP(V7,Masterf!$C$1:$CD$9,8,FALSE))</f>
        <v>#N/A</v>
      </c>
      <c r="AI7" s="32" t="e">
        <f>IF(E7="H",T7-HLOOKUP(V7,Masterh!$C$1:$CX$9,9,FALSE),T7-HLOOKUP(V7,Masterf!$C$1:$CD$9,9,FALSE))</f>
        <v>#N/A</v>
      </c>
      <c r="AJ7" s="51" t="e">
        <f t="shared" ref="AJ7" si="0">IF(E7=0," ",IF(AI7&gt;=0,$AI$5,IF(AH7&gt;=0,$AH$5,IF(AG7&gt;=0,$AG$5,IF(AF7&gt;=0,$AF$5,IF(AE7&gt;=0,$AE$5,IF(AD7&gt;=0,$AD$5,IF(AC7&gt;=0,$AC$5,$AB$5))))))))</f>
        <v>#N/A</v>
      </c>
      <c r="AK7" s="37"/>
      <c r="AL7" s="52" t="e">
        <f t="shared" ref="AL7" si="1">IF(AJ7="","",AJ7)</f>
        <v>#N/A</v>
      </c>
      <c r="AM7" s="53" t="e">
        <f t="shared" ref="AM7" si="2">IF(E7=0," ",IF(AI7&gt;=0,AI7,IF(AH7&gt;=0,AH7,IF(AG7&gt;=0,AG7,IF(AF7&gt;=0,AF7,IF(AE7&gt;=0,AE7,IF(AD7&gt;=0,AD7,IF(AC7&gt;=0,AC7,AC7))))))))</f>
        <v>#N/A</v>
      </c>
      <c r="AN7" s="37" t="e">
        <f>IF(AND(H7&lt;1920),VLOOKUP(K7,Masterh!$F$11:$P$29,11),IF(AND(H7&gt;=1920,H7&lt;1941),VLOOKUP(K7,Masterh!$F$11:$P$29,11),IF(AND(H7&gt;=1941,H7&lt;1946),VLOOKUP(K7,Masterh!$F$11:$P$29,10),IF(AND(H7&gt;=1946,H7&lt;1951),VLOOKUP(K7,Masterh!$F$11:$P$29,9),IF(AND(H7&gt;=1951,H7&lt;1956),VLOOKUP(K7,Masterh!$F$11:$P$29,8),IF(AND(H7&gt;=1956,H7&lt;1961),VLOOKUP(K7,Masterh!$F$11:$P$29,7),IF(AND(H7&gt;=1961,H7&lt;1966),VLOOKUP(K7,Masterh!$F$11:$P$29,6),IF(AND(H7&gt;=1966,H7&lt;1971),VLOOKUP(K7,Masterh!$F$11:$P$29,5),IF(AND(H7&gt;=1971,H7&lt;1976),VLOOKUP(K7,Masterh!$F$11:$P$29,4),IF(AND(H7&gt;=1976,H7&lt;1981),VLOOKUP(K7,Masterh!$F$11:$P$29,3),IF(AND(H7&gt;=1981,H7&lt;1986),VLOOKUP(K7,Masterh!$F$11:$P$29,2),"SENIOR")))))))))))</f>
        <v>#N/A</v>
      </c>
      <c r="AO7" s="37" t="e">
        <f>IF(AND(H7&lt;1951),VLOOKUP(K7,Masterf!$F$11:$N$25,9),IF(AND(H7&gt;=1951,H7&lt;1956),VLOOKUP(K7,Masterf!$F$11:$N$25,8),IF(AND(H7&gt;=1956,H7&lt;1961),VLOOKUP(K7,Masterf!$F$11:$N$25,7),IF(AND(H7&gt;=1961,H7&lt;1966),VLOOKUP(K7,Masterf!$F$11:$N$25,6),IF(AND(H7&gt;=1966,H7&lt;1971),VLOOKUP(K7,Masterf!$F$11:$N$25,5),IF(AND(H7&gt;=1971,H7&lt;1976),VLOOKUP(K7,Masterf!$F$11:$N$25,4),IF(AND(H7&gt;=1976,H7&lt;1981),VLOOKUP(K7,Masterf!$F$11:$N$25,3),IF(AND(H7&gt;=1981,H7&lt;1986),VLOOKUP(K7,Masterf!$F$11:$N$25,2),"SENIOR"))))))))</f>
        <v>#N/A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</row>
    <row r="8" spans="1:124" s="5" customFormat="1" ht="30" customHeight="1" x14ac:dyDescent="0.2">
      <c r="B8" s="170"/>
      <c r="C8" s="171"/>
      <c r="D8" s="172"/>
      <c r="E8" s="173" t="s">
        <v>239</v>
      </c>
      <c r="F8" s="174" t="s">
        <v>30</v>
      </c>
      <c r="G8" s="175" t="s">
        <v>30</v>
      </c>
      <c r="H8" s="176"/>
      <c r="I8" s="177"/>
      <c r="J8" s="178"/>
      <c r="K8" s="179"/>
      <c r="L8" s="180"/>
      <c r="M8" s="181"/>
      <c r="N8" s="181"/>
      <c r="O8" s="182">
        <f t="shared" ref="O8:O250" si="3">IF(E8="","",IF(MAXA(L8:N8)&lt;=0,0,MAXA(L8:N8)))</f>
        <v>0</v>
      </c>
      <c r="P8" s="180"/>
      <c r="Q8" s="181"/>
      <c r="R8" s="181"/>
      <c r="S8" s="182">
        <f t="shared" ref="S8:S250" si="4">IF(E8="","",IF(MAXA(P8:R8)&lt;=0,0,MAXA(P8:R8)))</f>
        <v>0</v>
      </c>
      <c r="T8" s="207">
        <f t="shared" ref="T8:T250" si="5">IF(E8="","",IF(OR(O8=0,S8=0),0,O8+S8))</f>
        <v>0</v>
      </c>
      <c r="U8" s="183" t="e">
        <f>+CONCATENATE(AL8," ",AM8)</f>
        <v>#N/A</v>
      </c>
      <c r="V8" s="184" t="e">
        <f t="shared" ref="V8:V250" si="6">IF(E8=0," ",IF(E8="H",AN8,AO8))</f>
        <v>#N/A</v>
      </c>
      <c r="W8" s="185" t="e">
        <f t="shared" ref="W8:W250" si="7">IF(E8=" "," ",IF(E8="H",10^(0.75194503*LOG(K8/175.508)^2)*T8,IF(E8="F",10^(0.783497476* LOG(K8/153.655)^2)*T8,"")))</f>
        <v>#NUM!</v>
      </c>
      <c r="X8" s="209" t="e">
        <f>IF(E8="","",W8*VLOOKUP(2020-H8,Masterh!C$17:D$72,2,FALSE))</f>
        <v>#NUM!</v>
      </c>
      <c r="Y8" s="73"/>
      <c r="AA8" s="37"/>
      <c r="AB8" s="32" t="e">
        <f>IF(E8="H",T8-HLOOKUP(V8,Masterh!$C$1:$CX$9,2,FALSE),T8-HLOOKUP(V8,Masterf!$C$1:$CD$9,2,FALSE))</f>
        <v>#N/A</v>
      </c>
      <c r="AC8" s="32" t="e">
        <f>IF(E8="H",T8-HLOOKUP(V8,Masterh!$C$1:$CX$9,3,FALSE),T8-HLOOKUP(V8,Masterf!$C$1:$CD$9,3,FALSE))</f>
        <v>#N/A</v>
      </c>
      <c r="AD8" s="32" t="e">
        <f>IF(E8="H",T8-HLOOKUP(V8,Masterh!$C$1:$CX$9,4,FALSE),T8-HLOOKUP(V8,Masterf!$C$1:$CD$9,4,FALSE))</f>
        <v>#N/A</v>
      </c>
      <c r="AE8" s="32" t="e">
        <f>IF(E8="H",T8-HLOOKUP(V8,Masterh!$C$1:$CX$9,5,FALSE),T8-HLOOKUP(V8,Masterf!$C$1:$CD$9,5,FALSE))</f>
        <v>#N/A</v>
      </c>
      <c r="AF8" s="32" t="e">
        <f>IF(E8="H",T8-HLOOKUP(V8,Masterh!$C$1:$CX$9,6,FALSE),T8-HLOOKUP(V8,Masterf!$C$1:$CD$9,6,FALSE))</f>
        <v>#N/A</v>
      </c>
      <c r="AG8" s="32" t="e">
        <f>IF(E8="H",T8-HLOOKUP(V8,Masterh!$C$1:$CX$9,7,FALSE),T8-HLOOKUP(V8,Masterf!$C$1:$CD$9,7,FALSE))</f>
        <v>#N/A</v>
      </c>
      <c r="AH8" s="32" t="e">
        <f>IF(E8="H",T8-HLOOKUP(V8,Masterh!$C$1:$CX$9,8,FALSE),T8-HLOOKUP(V8,Masterf!$C$1:$CD$9,8,FALSE))</f>
        <v>#N/A</v>
      </c>
      <c r="AI8" s="32" t="e">
        <f>IF(E8="H",T8-HLOOKUP(V8,Masterh!$C$1:$CX$9,9,FALSE),T8-HLOOKUP(V8,Masterf!$C$1:$CD$9,9,FALSE))</f>
        <v>#N/A</v>
      </c>
      <c r="AJ8" s="51" t="e">
        <f t="shared" ref="AJ8:AJ250" si="8">IF(E8=0," ",IF(AI8&gt;=0,$AI$5,IF(AH8&gt;=0,$AH$5,IF(AG8&gt;=0,$AG$5,IF(AF8&gt;=0,$AF$5,IF(AE8&gt;=0,$AE$5,IF(AD8&gt;=0,$AD$5,IF(AC8&gt;=0,$AC$5,$AB$5))))))))</f>
        <v>#N/A</v>
      </c>
      <c r="AK8" s="37"/>
      <c r="AL8" s="52" t="e">
        <f t="shared" ref="AL8:AL250" si="9">IF(AJ8="","",AJ8)</f>
        <v>#N/A</v>
      </c>
      <c r="AM8" s="53" t="e">
        <f t="shared" ref="AM8:AM250" si="10">IF(E8=0," ",IF(AI8&gt;=0,AI8,IF(AH8&gt;=0,AH8,IF(AG8&gt;=0,AG8,IF(AF8&gt;=0,AF8,IF(AE8&gt;=0,AE8,IF(AD8&gt;=0,AD8,IF(AC8&gt;=0,AC8,AC8))))))))</f>
        <v>#N/A</v>
      </c>
      <c r="AN8" s="37" t="e">
        <f>IF(AND(H8&lt;1920),VLOOKUP(K8,Masterh!$F$11:$P$29,11),IF(AND(H8&gt;=1920,H8&lt;1941),VLOOKUP(K8,Masterh!$F$11:$P$29,11),IF(AND(H8&gt;=1941,H8&lt;1946),VLOOKUP(K8,Masterh!$F$11:$P$29,10),IF(AND(H8&gt;=1946,H8&lt;1951),VLOOKUP(K8,Masterh!$F$11:$P$29,9),IF(AND(H8&gt;=1951,H8&lt;1956),VLOOKUP(K8,Masterh!$F$11:$P$29,8),IF(AND(H8&gt;=1956,H8&lt;1961),VLOOKUP(K8,Masterh!$F$11:$P$29,7),IF(AND(H8&gt;=1961,H8&lt;1966),VLOOKUP(K8,Masterh!$F$11:$P$29,6),IF(AND(H8&gt;=1966,H8&lt;1971),VLOOKUP(K8,Masterh!$F$11:$P$29,5),IF(AND(H8&gt;=1971,H8&lt;1976),VLOOKUP(K8,Masterh!$F$11:$P$29,4),IF(AND(H8&gt;=1976,H8&lt;1981),VLOOKUP(K8,Masterh!$F$11:$P$29,3),IF(AND(H8&gt;=1981,H8&lt;1986),VLOOKUP(K8,Masterh!$F$11:$P$29,2),"SENIOR")))))))))))</f>
        <v>#N/A</v>
      </c>
      <c r="AO8" s="37" t="e">
        <f>IF(AND(H8&lt;1951),VLOOKUP(K8,Masterf!$F$11:$N$25,9),IF(AND(H8&gt;=1951,H8&lt;1956),VLOOKUP(K8,Masterf!$F$11:$N$25,8),IF(AND(H8&gt;=1956,H8&lt;1961),VLOOKUP(K8,Masterf!$F$11:$N$25,7),IF(AND(H8&gt;=1961,H8&lt;1966),VLOOKUP(K8,Masterf!$F$11:$N$25,6),IF(AND(H8&gt;=1966,H8&lt;1971),VLOOKUP(K8,Masterf!$F$11:$N$25,5),IF(AND(H8&gt;=1971,H8&lt;1976),VLOOKUP(K8,Masterf!$F$11:$N$25,4),IF(AND(H8&gt;=1976,H8&lt;1981),VLOOKUP(K8,Masterf!$F$11:$N$25,3),IF(AND(H8&gt;=1981,H8&lt;1986),VLOOKUP(K8,Masterf!$F$11:$N$25,2),"SENIOR"))))))))</f>
        <v>#N/A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</row>
    <row r="9" spans="1:124" s="5" customFormat="1" ht="30" customHeight="1" x14ac:dyDescent="0.2">
      <c r="B9" s="170"/>
      <c r="C9" s="171"/>
      <c r="D9" s="172"/>
      <c r="E9" s="173"/>
      <c r="F9" s="174" t="s">
        <v>30</v>
      </c>
      <c r="G9" s="175" t="s">
        <v>30</v>
      </c>
      <c r="H9" s="176"/>
      <c r="I9" s="177"/>
      <c r="J9" s="178"/>
      <c r="K9" s="179"/>
      <c r="L9" s="180"/>
      <c r="M9" s="181"/>
      <c r="N9" s="181"/>
      <c r="O9" s="182" t="str">
        <f t="shared" si="3"/>
        <v/>
      </c>
      <c r="P9" s="180"/>
      <c r="Q9" s="181"/>
      <c r="R9" s="181"/>
      <c r="S9" s="182" t="str">
        <f t="shared" si="4"/>
        <v/>
      </c>
      <c r="T9" s="207" t="str">
        <f t="shared" si="5"/>
        <v/>
      </c>
      <c r="U9" s="183" t="str">
        <f t="shared" ref="U9:U72" si="11">+CONCATENATE(AL9," ",AM9)</f>
        <v xml:space="preserve">   </v>
      </c>
      <c r="V9" s="184" t="str">
        <f t="shared" si="6"/>
        <v xml:space="preserve"> </v>
      </c>
      <c r="W9" s="185" t="str">
        <f t="shared" si="7"/>
        <v/>
      </c>
      <c r="X9" s="209" t="str">
        <f>IF(E9="","",W9*VLOOKUP(2020-H9,Masterh!C$17:D$72,2,FALSE))</f>
        <v/>
      </c>
      <c r="Y9" s="73"/>
      <c r="AA9" s="37"/>
      <c r="AB9" s="32" t="e">
        <f>IF(E9="H",T9-HLOOKUP(V9,Masterh!$C$1:$CX$9,2,FALSE),T9-HLOOKUP(V9,Masterf!$C$1:$CD$9,2,FALSE))</f>
        <v>#VALUE!</v>
      </c>
      <c r="AC9" s="32" t="e">
        <f>IF(E9="H",T9-HLOOKUP(V9,Masterh!$C$1:$CX$9,3,FALSE),T9-HLOOKUP(V9,Masterf!$C$1:$CD$9,3,FALSE))</f>
        <v>#VALUE!</v>
      </c>
      <c r="AD9" s="32" t="e">
        <f>IF(E9="H",T9-HLOOKUP(V9,Masterh!$C$1:$CX$9,4,FALSE),T9-HLOOKUP(V9,Masterf!$C$1:$CD$9,4,FALSE))</f>
        <v>#VALUE!</v>
      </c>
      <c r="AE9" s="32" t="e">
        <f>IF(E9="H",T9-HLOOKUP(V9,Masterh!$C$1:$CX$9,5,FALSE),T9-HLOOKUP(V9,Masterf!$C$1:$CD$9,5,FALSE))</f>
        <v>#VALUE!</v>
      </c>
      <c r="AF9" s="32" t="e">
        <f>IF(E9="H",T9-HLOOKUP(V9,Masterh!$C$1:$CX$9,6,FALSE),T9-HLOOKUP(V9,Masterf!$C$1:$CD$9,6,FALSE))</f>
        <v>#VALUE!</v>
      </c>
      <c r="AG9" s="32" t="e">
        <f>IF(E9="H",T9-HLOOKUP(V9,Masterh!$C$1:$CX$9,7,FALSE),T9-HLOOKUP(V9,Masterf!$C$1:$CD$9,7,FALSE))</f>
        <v>#VALUE!</v>
      </c>
      <c r="AH9" s="32" t="e">
        <f>IF(E9="H",T9-HLOOKUP(V9,Masterh!$C$1:$CX$9,8,FALSE),T9-HLOOKUP(V9,Masterf!$C$1:$CD$9,8,FALSE))</f>
        <v>#VALUE!</v>
      </c>
      <c r="AI9" s="32" t="e">
        <f>IF(E9="H",T9-HLOOKUP(V9,Masterh!$C$1:$CX$9,9,FALSE),T9-HLOOKUP(V9,Masterf!$C$1:$CD$9,9,FALSE))</f>
        <v>#VALUE!</v>
      </c>
      <c r="AJ9" s="51" t="str">
        <f t="shared" si="8"/>
        <v xml:space="preserve"> </v>
      </c>
      <c r="AK9" s="37"/>
      <c r="AL9" s="52" t="str">
        <f t="shared" si="9"/>
        <v xml:space="preserve"> </v>
      </c>
      <c r="AM9" s="53" t="str">
        <f t="shared" si="10"/>
        <v xml:space="preserve"> </v>
      </c>
      <c r="AN9" s="37" t="e">
        <f>IF(AND(H9&lt;1920),VLOOKUP(K9,Masterh!$F$11:$P$29,11),IF(AND(H9&gt;=1920,H9&lt;1941),VLOOKUP(K9,Masterh!$F$11:$P$29,11),IF(AND(H9&gt;=1941,H9&lt;1946),VLOOKUP(K9,Masterh!$F$11:$P$29,10),IF(AND(H9&gt;=1946,H9&lt;1951),VLOOKUP(K9,Masterh!$F$11:$P$29,9),IF(AND(H9&gt;=1951,H9&lt;1956),VLOOKUP(K9,Masterh!$F$11:$P$29,8),IF(AND(H9&gt;=1956,H9&lt;1961),VLOOKUP(K9,Masterh!$F$11:$P$29,7),IF(AND(H9&gt;=1961,H9&lt;1966),VLOOKUP(K9,Masterh!$F$11:$P$29,6),IF(AND(H9&gt;=1966,H9&lt;1971),VLOOKUP(K9,Masterh!$F$11:$P$29,5),IF(AND(H9&gt;=1971,H9&lt;1976),VLOOKUP(K9,Masterh!$F$11:$P$29,4),IF(AND(H9&gt;=1976,H9&lt;1981),VLOOKUP(K9,Masterh!$F$11:$P$29,3),IF(AND(H9&gt;=1981,H9&lt;1986),VLOOKUP(K9,Masterh!$F$11:$P$29,2),"SENIOR")))))))))))</f>
        <v>#N/A</v>
      </c>
      <c r="AO9" s="37" t="e">
        <f>IF(AND(H9&lt;1951),VLOOKUP(K9,Masterf!$F$11:$N$25,9),IF(AND(H9&gt;=1951,H9&lt;1956),VLOOKUP(K9,Masterf!$F$11:$N$25,8),IF(AND(H9&gt;=1956,H9&lt;1961),VLOOKUP(K9,Masterf!$F$11:$N$25,7),IF(AND(H9&gt;=1961,H9&lt;1966),VLOOKUP(K9,Masterf!$F$11:$N$25,6),IF(AND(H9&gt;=1966,H9&lt;1971),VLOOKUP(K9,Masterf!$F$11:$N$25,5),IF(AND(H9&gt;=1971,H9&lt;1976),VLOOKUP(K9,Masterf!$F$11:$N$25,4),IF(AND(H9&gt;=1976,H9&lt;1981),VLOOKUP(K9,Masterf!$F$11:$N$25,3),IF(AND(H9&gt;=1981,H9&lt;1986),VLOOKUP(K9,Masterf!$F$11:$N$25,2),"SENIOR"))))))))</f>
        <v>#N/A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</row>
    <row r="10" spans="1:124" s="5" customFormat="1" ht="30" customHeight="1" x14ac:dyDescent="0.2">
      <c r="B10" s="170"/>
      <c r="C10" s="171"/>
      <c r="D10" s="172"/>
      <c r="E10" s="173"/>
      <c r="F10" s="174" t="s">
        <v>30</v>
      </c>
      <c r="G10" s="175" t="s">
        <v>30</v>
      </c>
      <c r="H10" s="176"/>
      <c r="I10" s="177"/>
      <c r="J10" s="178"/>
      <c r="K10" s="179"/>
      <c r="L10" s="180"/>
      <c r="M10" s="181"/>
      <c r="N10" s="181"/>
      <c r="O10" s="182" t="str">
        <f t="shared" si="3"/>
        <v/>
      </c>
      <c r="P10" s="180"/>
      <c r="Q10" s="181"/>
      <c r="R10" s="181"/>
      <c r="S10" s="182" t="str">
        <f t="shared" si="4"/>
        <v/>
      </c>
      <c r="T10" s="207" t="str">
        <f t="shared" si="5"/>
        <v/>
      </c>
      <c r="U10" s="183" t="str">
        <f t="shared" si="11"/>
        <v xml:space="preserve">   </v>
      </c>
      <c r="V10" s="184" t="str">
        <f t="shared" si="6"/>
        <v xml:space="preserve"> </v>
      </c>
      <c r="W10" s="185" t="str">
        <f t="shared" si="7"/>
        <v/>
      </c>
      <c r="X10" s="209" t="str">
        <f>IF(E10="","",W10*VLOOKUP(2020-H10,Masterh!C$17:D$72,2,FALSE))</f>
        <v/>
      </c>
      <c r="Y10" s="73"/>
      <c r="AA10" s="37"/>
      <c r="AB10" s="32" t="e">
        <f>IF(E10="H",T10-HLOOKUP(V10,Masterh!$C$1:$CX$9,2,FALSE),T10-HLOOKUP(V10,Masterf!$C$1:$CD$9,2,FALSE))</f>
        <v>#VALUE!</v>
      </c>
      <c r="AC10" s="32" t="e">
        <f>IF(E10="H",T10-HLOOKUP(V10,Masterh!$C$1:$CX$9,3,FALSE),T10-HLOOKUP(V10,Masterf!$C$1:$CD$9,3,FALSE))</f>
        <v>#VALUE!</v>
      </c>
      <c r="AD10" s="32" t="e">
        <f>IF(E10="H",T10-HLOOKUP(V10,Masterh!$C$1:$CX$9,4,FALSE),T10-HLOOKUP(V10,Masterf!$C$1:$CD$9,4,FALSE))</f>
        <v>#VALUE!</v>
      </c>
      <c r="AE10" s="32" t="e">
        <f>IF(E10="H",T10-HLOOKUP(V10,Masterh!$C$1:$CX$9,5,FALSE),T10-HLOOKUP(V10,Masterf!$C$1:$CD$9,5,FALSE))</f>
        <v>#VALUE!</v>
      </c>
      <c r="AF10" s="32" t="e">
        <f>IF(E10="H",T10-HLOOKUP(V10,Masterh!$C$1:$CX$9,6,FALSE),T10-HLOOKUP(V10,Masterf!$C$1:$CD$9,6,FALSE))</f>
        <v>#VALUE!</v>
      </c>
      <c r="AG10" s="32" t="e">
        <f>IF(E10="H",T10-HLOOKUP(V10,Masterh!$C$1:$CX$9,7,FALSE),T10-HLOOKUP(V10,Masterf!$C$1:$CD$9,7,FALSE))</f>
        <v>#VALUE!</v>
      </c>
      <c r="AH10" s="32" t="e">
        <f>IF(E10="H",T10-HLOOKUP(V10,Masterh!$C$1:$CX$9,8,FALSE),T10-HLOOKUP(V10,Masterf!$C$1:$CD$9,8,FALSE))</f>
        <v>#VALUE!</v>
      </c>
      <c r="AI10" s="32" t="e">
        <f>IF(E10="H",T10-HLOOKUP(V10,Masterh!$C$1:$CX$9,9,FALSE),T10-HLOOKUP(V10,Masterf!$C$1:$CD$9,9,FALSE))</f>
        <v>#VALUE!</v>
      </c>
      <c r="AJ10" s="51" t="str">
        <f t="shared" si="8"/>
        <v xml:space="preserve"> </v>
      </c>
      <c r="AK10" s="37"/>
      <c r="AL10" s="52" t="str">
        <f t="shared" si="9"/>
        <v xml:space="preserve"> </v>
      </c>
      <c r="AM10" s="53" t="str">
        <f t="shared" si="10"/>
        <v xml:space="preserve"> </v>
      </c>
      <c r="AN10" s="37" t="e">
        <f>IF(AND(H10&lt;1920),VLOOKUP(K10,Masterh!$F$11:$P$29,11),IF(AND(H10&gt;=1920,H10&lt;1941),VLOOKUP(K10,Masterh!$F$11:$P$29,11),IF(AND(H10&gt;=1941,H10&lt;1946),VLOOKUP(K10,Masterh!$F$11:$P$29,10),IF(AND(H10&gt;=1946,H10&lt;1951),VLOOKUP(K10,Masterh!$F$11:$P$29,9),IF(AND(H10&gt;=1951,H10&lt;1956),VLOOKUP(K10,Masterh!$F$11:$P$29,8),IF(AND(H10&gt;=1956,H10&lt;1961),VLOOKUP(K10,Masterh!$F$11:$P$29,7),IF(AND(H10&gt;=1961,H10&lt;1966),VLOOKUP(K10,Masterh!$F$11:$P$29,6),IF(AND(H10&gt;=1966,H10&lt;1971),VLOOKUP(K10,Masterh!$F$11:$P$29,5),IF(AND(H10&gt;=1971,H10&lt;1976),VLOOKUP(K10,Masterh!$F$11:$P$29,4),IF(AND(H10&gt;=1976,H10&lt;1981),VLOOKUP(K10,Masterh!$F$11:$P$29,3),IF(AND(H10&gt;=1981,H10&lt;1986),VLOOKUP(K10,Masterh!$F$11:$P$29,2),"SENIOR")))))))))))</f>
        <v>#N/A</v>
      </c>
      <c r="AO10" s="37" t="e">
        <f>IF(AND(H10&lt;1951),VLOOKUP(K10,Masterf!$F$11:$N$25,9),IF(AND(H10&gt;=1951,H10&lt;1956),VLOOKUP(K10,Masterf!$F$11:$N$25,8),IF(AND(H10&gt;=1956,H10&lt;1961),VLOOKUP(K10,Masterf!$F$11:$N$25,7),IF(AND(H10&gt;=1961,H10&lt;1966),VLOOKUP(K10,Masterf!$F$11:$N$25,6),IF(AND(H10&gt;=1966,H10&lt;1971),VLOOKUP(K10,Masterf!$F$11:$N$25,5),IF(AND(H10&gt;=1971,H10&lt;1976),VLOOKUP(K10,Masterf!$F$11:$N$25,4),IF(AND(H10&gt;=1976,H10&lt;1981),VLOOKUP(K10,Masterf!$F$11:$N$25,3),IF(AND(H10&gt;=1981,H10&lt;1986),VLOOKUP(K10,Masterf!$F$11:$N$25,2),"SENIOR"))))))))</f>
        <v>#N/A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</row>
    <row r="11" spans="1:124" s="5" customFormat="1" ht="30" customHeight="1" x14ac:dyDescent="0.2">
      <c r="B11" s="170"/>
      <c r="C11" s="171"/>
      <c r="D11" s="172"/>
      <c r="E11" s="173"/>
      <c r="F11" s="174" t="s">
        <v>30</v>
      </c>
      <c r="G11" s="175" t="s">
        <v>30</v>
      </c>
      <c r="H11" s="176"/>
      <c r="I11" s="177"/>
      <c r="J11" s="178"/>
      <c r="K11" s="179"/>
      <c r="L11" s="180"/>
      <c r="M11" s="181"/>
      <c r="N11" s="181"/>
      <c r="O11" s="182" t="str">
        <f t="shared" si="3"/>
        <v/>
      </c>
      <c r="P11" s="180"/>
      <c r="Q11" s="181"/>
      <c r="R11" s="181"/>
      <c r="S11" s="182" t="str">
        <f t="shared" si="4"/>
        <v/>
      </c>
      <c r="T11" s="207" t="str">
        <f t="shared" si="5"/>
        <v/>
      </c>
      <c r="U11" s="183" t="str">
        <f t="shared" si="11"/>
        <v xml:space="preserve">   </v>
      </c>
      <c r="V11" s="184" t="str">
        <f t="shared" si="6"/>
        <v xml:space="preserve"> </v>
      </c>
      <c r="W11" s="185" t="str">
        <f t="shared" si="7"/>
        <v/>
      </c>
      <c r="X11" s="209" t="str">
        <f>IF(E11="","",W11*VLOOKUP(2020-H11,Masterh!C$17:D$72,2,FALSE))</f>
        <v/>
      </c>
      <c r="Y11" s="73"/>
      <c r="AA11" s="37"/>
      <c r="AB11" s="32" t="e">
        <f>IF(E11="H",T11-HLOOKUP(V11,Masterh!$C$1:$CX$9,2,FALSE),T11-HLOOKUP(V11,Masterf!$C$1:$CD$9,2,FALSE))</f>
        <v>#VALUE!</v>
      </c>
      <c r="AC11" s="32" t="e">
        <f>IF(E11="H",T11-HLOOKUP(V11,Masterh!$C$1:$CX$9,3,FALSE),T11-HLOOKUP(V11,Masterf!$C$1:$CD$9,3,FALSE))</f>
        <v>#VALUE!</v>
      </c>
      <c r="AD11" s="32" t="e">
        <f>IF(E11="H",T11-HLOOKUP(V11,Masterh!$C$1:$CX$9,4,FALSE),T11-HLOOKUP(V11,Masterf!$C$1:$CD$9,4,FALSE))</f>
        <v>#VALUE!</v>
      </c>
      <c r="AE11" s="32" t="e">
        <f>IF(E11="H",T11-HLOOKUP(V11,Masterh!$C$1:$CX$9,5,FALSE),T11-HLOOKUP(V11,Masterf!$C$1:$CD$9,5,FALSE))</f>
        <v>#VALUE!</v>
      </c>
      <c r="AF11" s="32" t="e">
        <f>IF(E11="H",T11-HLOOKUP(V11,Masterh!$C$1:$CX$9,6,FALSE),T11-HLOOKUP(V11,Masterf!$C$1:$CD$9,6,FALSE))</f>
        <v>#VALUE!</v>
      </c>
      <c r="AG11" s="32" t="e">
        <f>IF(E11="H",T11-HLOOKUP(V11,Masterh!$C$1:$CX$9,7,FALSE),T11-HLOOKUP(V11,Masterf!$C$1:$CD$9,7,FALSE))</f>
        <v>#VALUE!</v>
      </c>
      <c r="AH11" s="32" t="e">
        <f>IF(E11="H",T11-HLOOKUP(V11,Masterh!$C$1:$CX$9,8,FALSE),T11-HLOOKUP(V11,Masterf!$C$1:$CD$9,8,FALSE))</f>
        <v>#VALUE!</v>
      </c>
      <c r="AI11" s="32" t="e">
        <f>IF(E11="H",T11-HLOOKUP(V11,Masterh!$C$1:$CX$9,9,FALSE),T11-HLOOKUP(V11,Masterf!$C$1:$CD$9,9,FALSE))</f>
        <v>#VALUE!</v>
      </c>
      <c r="AJ11" s="51" t="str">
        <f t="shared" si="8"/>
        <v xml:space="preserve"> </v>
      </c>
      <c r="AK11" s="37"/>
      <c r="AL11" s="52" t="str">
        <f t="shared" si="9"/>
        <v xml:space="preserve"> </v>
      </c>
      <c r="AM11" s="53" t="str">
        <f t="shared" si="10"/>
        <v xml:space="preserve"> </v>
      </c>
      <c r="AN11" s="37" t="e">
        <f>IF(AND(H11&lt;1920),VLOOKUP(K11,Masterh!$F$11:$P$29,11),IF(AND(H11&gt;=1920,H11&lt;1941),VLOOKUP(K11,Masterh!$F$11:$P$29,11),IF(AND(H11&gt;=1941,H11&lt;1946),VLOOKUP(K11,Masterh!$F$11:$P$29,10),IF(AND(H11&gt;=1946,H11&lt;1951),VLOOKUP(K11,Masterh!$F$11:$P$29,9),IF(AND(H11&gt;=1951,H11&lt;1956),VLOOKUP(K11,Masterh!$F$11:$P$29,8),IF(AND(H11&gt;=1956,H11&lt;1961),VLOOKUP(K11,Masterh!$F$11:$P$29,7),IF(AND(H11&gt;=1961,H11&lt;1966),VLOOKUP(K11,Masterh!$F$11:$P$29,6),IF(AND(H11&gt;=1966,H11&lt;1971),VLOOKUP(K11,Masterh!$F$11:$P$29,5),IF(AND(H11&gt;=1971,H11&lt;1976),VLOOKUP(K11,Masterh!$F$11:$P$29,4),IF(AND(H11&gt;=1976,H11&lt;1981),VLOOKUP(K11,Masterh!$F$11:$P$29,3),IF(AND(H11&gt;=1981,H11&lt;1986),VLOOKUP(K11,Masterh!$F$11:$P$29,2),"SENIOR")))))))))))</f>
        <v>#N/A</v>
      </c>
      <c r="AO11" s="37" t="e">
        <f>IF(AND(H11&lt;1951),VLOOKUP(K11,Masterf!$F$11:$N$25,9),IF(AND(H11&gt;=1951,H11&lt;1956),VLOOKUP(K11,Masterf!$F$11:$N$25,8),IF(AND(H11&gt;=1956,H11&lt;1961),VLOOKUP(K11,Masterf!$F$11:$N$25,7),IF(AND(H11&gt;=1961,H11&lt;1966),VLOOKUP(K11,Masterf!$F$11:$N$25,6),IF(AND(H11&gt;=1966,H11&lt;1971),VLOOKUP(K11,Masterf!$F$11:$N$25,5),IF(AND(H11&gt;=1971,H11&lt;1976),VLOOKUP(K11,Masterf!$F$11:$N$25,4),IF(AND(H11&gt;=1976,H11&lt;1981),VLOOKUP(K11,Masterf!$F$11:$N$25,3),IF(AND(H11&gt;=1981,H11&lt;1986),VLOOKUP(K11,Masterf!$F$11:$N$25,2),"SENIOR"))))))))</f>
        <v>#N/A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</row>
    <row r="12" spans="1:124" s="5" customFormat="1" ht="30" customHeight="1" x14ac:dyDescent="0.2">
      <c r="B12" s="170"/>
      <c r="C12" s="171"/>
      <c r="D12" s="172"/>
      <c r="E12" s="173"/>
      <c r="F12" s="174" t="s">
        <v>30</v>
      </c>
      <c r="G12" s="175" t="s">
        <v>30</v>
      </c>
      <c r="H12" s="176"/>
      <c r="I12" s="177"/>
      <c r="J12" s="178"/>
      <c r="K12" s="179"/>
      <c r="L12" s="180"/>
      <c r="M12" s="181"/>
      <c r="N12" s="181"/>
      <c r="O12" s="182" t="str">
        <f t="shared" si="3"/>
        <v/>
      </c>
      <c r="P12" s="180"/>
      <c r="Q12" s="181"/>
      <c r="R12" s="181"/>
      <c r="S12" s="182" t="str">
        <f t="shared" si="4"/>
        <v/>
      </c>
      <c r="T12" s="207" t="str">
        <f t="shared" si="5"/>
        <v/>
      </c>
      <c r="U12" s="183" t="str">
        <f t="shared" si="11"/>
        <v xml:space="preserve">   </v>
      </c>
      <c r="V12" s="184" t="str">
        <f t="shared" si="6"/>
        <v xml:space="preserve"> </v>
      </c>
      <c r="W12" s="185" t="str">
        <f t="shared" si="7"/>
        <v/>
      </c>
      <c r="X12" s="209" t="str">
        <f>IF(E12="","",W12*VLOOKUP(2020-H12,Masterh!C$17:D$72,2,FALSE))</f>
        <v/>
      </c>
      <c r="Y12" s="73"/>
      <c r="AA12" s="37"/>
      <c r="AB12" s="32" t="e">
        <f>IF(E12="H",T12-HLOOKUP(V12,Masterh!$C$1:$CX$9,2,FALSE),T12-HLOOKUP(V12,Masterf!$C$1:$CD$9,2,FALSE))</f>
        <v>#VALUE!</v>
      </c>
      <c r="AC12" s="32" t="e">
        <f>IF(E12="H",T12-HLOOKUP(V12,Masterh!$C$1:$CX$9,3,FALSE),T12-HLOOKUP(V12,Masterf!$C$1:$CD$9,3,FALSE))</f>
        <v>#VALUE!</v>
      </c>
      <c r="AD12" s="32" t="e">
        <f>IF(E12="H",T12-HLOOKUP(V12,Masterh!$C$1:$CX$9,4,FALSE),T12-HLOOKUP(V12,Masterf!$C$1:$CD$9,4,FALSE))</f>
        <v>#VALUE!</v>
      </c>
      <c r="AE12" s="32" t="e">
        <f>IF(E12="H",T12-HLOOKUP(V12,Masterh!$C$1:$CX$9,5,FALSE),T12-HLOOKUP(V12,Masterf!$C$1:$CD$9,5,FALSE))</f>
        <v>#VALUE!</v>
      </c>
      <c r="AF12" s="32" t="e">
        <f>IF(E12="H",T12-HLOOKUP(V12,Masterh!$C$1:$CX$9,6,FALSE),T12-HLOOKUP(V12,Masterf!$C$1:$CD$9,6,FALSE))</f>
        <v>#VALUE!</v>
      </c>
      <c r="AG12" s="32" t="e">
        <f>IF(E12="H",T12-HLOOKUP(V12,Masterh!$C$1:$CX$9,7,FALSE),T12-HLOOKUP(V12,Masterf!$C$1:$CD$9,7,FALSE))</f>
        <v>#VALUE!</v>
      </c>
      <c r="AH12" s="32" t="e">
        <f>IF(E12="H",T12-HLOOKUP(V12,Masterh!$C$1:$CX$9,8,FALSE),T12-HLOOKUP(V12,Masterf!$C$1:$CD$9,8,FALSE))</f>
        <v>#VALUE!</v>
      </c>
      <c r="AI12" s="32" t="e">
        <f>IF(E12="H",T12-HLOOKUP(V12,Masterh!$C$1:$CX$9,9,FALSE),T12-HLOOKUP(V12,Masterf!$C$1:$CD$9,9,FALSE))</f>
        <v>#VALUE!</v>
      </c>
      <c r="AJ12" s="51" t="str">
        <f t="shared" si="8"/>
        <v xml:space="preserve"> </v>
      </c>
      <c r="AK12" s="37"/>
      <c r="AL12" s="52" t="str">
        <f t="shared" si="9"/>
        <v xml:space="preserve"> </v>
      </c>
      <c r="AM12" s="53" t="str">
        <f t="shared" si="10"/>
        <v xml:space="preserve"> </v>
      </c>
      <c r="AN12" s="37" t="e">
        <f>IF(AND(H12&lt;1920),VLOOKUP(K12,Masterh!$F$11:$P$29,11),IF(AND(H12&gt;=1920,H12&lt;1941),VLOOKUP(K12,Masterh!$F$11:$P$29,11),IF(AND(H12&gt;=1941,H12&lt;1946),VLOOKUP(K12,Masterh!$F$11:$P$29,10),IF(AND(H12&gt;=1946,H12&lt;1951),VLOOKUP(K12,Masterh!$F$11:$P$29,9),IF(AND(H12&gt;=1951,H12&lt;1956),VLOOKUP(K12,Masterh!$F$11:$P$29,8),IF(AND(H12&gt;=1956,H12&lt;1961),VLOOKUP(K12,Masterh!$F$11:$P$29,7),IF(AND(H12&gt;=1961,H12&lt;1966),VLOOKUP(K12,Masterh!$F$11:$P$29,6),IF(AND(H12&gt;=1966,H12&lt;1971),VLOOKUP(K12,Masterh!$F$11:$P$29,5),IF(AND(H12&gt;=1971,H12&lt;1976),VLOOKUP(K12,Masterh!$F$11:$P$29,4),IF(AND(H12&gt;=1976,H12&lt;1981),VLOOKUP(K12,Masterh!$F$11:$P$29,3),IF(AND(H12&gt;=1981,H12&lt;1986),VLOOKUP(K12,Masterh!$F$11:$P$29,2),"SENIOR")))))))))))</f>
        <v>#N/A</v>
      </c>
      <c r="AO12" s="37" t="e">
        <f>IF(AND(H12&lt;1951),VLOOKUP(K12,Masterf!$F$11:$N$25,9),IF(AND(H12&gt;=1951,H12&lt;1956),VLOOKUP(K12,Masterf!$F$11:$N$25,8),IF(AND(H12&gt;=1956,H12&lt;1961),VLOOKUP(K12,Masterf!$F$11:$N$25,7),IF(AND(H12&gt;=1961,H12&lt;1966),VLOOKUP(K12,Masterf!$F$11:$N$25,6),IF(AND(H12&gt;=1966,H12&lt;1971),VLOOKUP(K12,Masterf!$F$11:$N$25,5),IF(AND(H12&gt;=1971,H12&lt;1976),VLOOKUP(K12,Masterf!$F$11:$N$25,4),IF(AND(H12&gt;=1976,H12&lt;1981),VLOOKUP(K12,Masterf!$F$11:$N$25,3),IF(AND(H12&gt;=1981,H12&lt;1986),VLOOKUP(K12,Masterf!$F$11:$N$25,2),"SENIOR"))))))))</f>
        <v>#N/A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</row>
    <row r="13" spans="1:124" s="5" customFormat="1" ht="30" customHeight="1" x14ac:dyDescent="0.2">
      <c r="B13" s="170"/>
      <c r="C13" s="171"/>
      <c r="D13" s="172"/>
      <c r="E13" s="173"/>
      <c r="F13" s="174" t="s">
        <v>30</v>
      </c>
      <c r="G13" s="175" t="s">
        <v>30</v>
      </c>
      <c r="H13" s="176"/>
      <c r="I13" s="177"/>
      <c r="J13" s="178" t="s">
        <v>30</v>
      </c>
      <c r="K13" s="179"/>
      <c r="L13" s="180"/>
      <c r="M13" s="181"/>
      <c r="N13" s="181"/>
      <c r="O13" s="182" t="str">
        <f t="shared" si="3"/>
        <v/>
      </c>
      <c r="P13" s="180"/>
      <c r="Q13" s="181"/>
      <c r="R13" s="181"/>
      <c r="S13" s="182" t="str">
        <f t="shared" si="4"/>
        <v/>
      </c>
      <c r="T13" s="207" t="str">
        <f t="shared" si="5"/>
        <v/>
      </c>
      <c r="U13" s="183" t="str">
        <f t="shared" si="11"/>
        <v xml:space="preserve">   </v>
      </c>
      <c r="V13" s="184" t="str">
        <f t="shared" si="6"/>
        <v xml:space="preserve"> </v>
      </c>
      <c r="W13" s="185" t="str">
        <f t="shared" si="7"/>
        <v/>
      </c>
      <c r="X13" s="209" t="str">
        <f>IF(E13="","",W13*VLOOKUP(2020-H13,Masterh!C$17:D$72,2,FALSE))</f>
        <v/>
      </c>
      <c r="Y13" s="73"/>
      <c r="AA13" s="37"/>
      <c r="AB13" s="32" t="e">
        <f>IF(E13="H",T13-HLOOKUP(V13,Masterh!$C$1:$CX$9,2,FALSE),T13-HLOOKUP(V13,Masterf!$C$1:$CD$9,2,FALSE))</f>
        <v>#VALUE!</v>
      </c>
      <c r="AC13" s="32" t="e">
        <f>IF(E13="H",T13-HLOOKUP(V13,Masterh!$C$1:$CX$9,3,FALSE),T13-HLOOKUP(V13,Masterf!$C$1:$CD$9,3,FALSE))</f>
        <v>#VALUE!</v>
      </c>
      <c r="AD13" s="32" t="e">
        <f>IF(E13="H",T13-HLOOKUP(V13,Masterh!$C$1:$CX$9,4,FALSE),T13-HLOOKUP(V13,Masterf!$C$1:$CD$9,4,FALSE))</f>
        <v>#VALUE!</v>
      </c>
      <c r="AE13" s="32" t="e">
        <f>IF(E13="H",T13-HLOOKUP(V13,Masterh!$C$1:$CX$9,5,FALSE),T13-HLOOKUP(V13,Masterf!$C$1:$CD$9,5,FALSE))</f>
        <v>#VALUE!</v>
      </c>
      <c r="AF13" s="32" t="e">
        <f>IF(E13="H",T13-HLOOKUP(V13,Masterh!$C$1:$CX$9,6,FALSE),T13-HLOOKUP(V13,Masterf!$C$1:$CD$9,6,FALSE))</f>
        <v>#VALUE!</v>
      </c>
      <c r="AG13" s="32" t="e">
        <f>IF(E13="H",T13-HLOOKUP(V13,Masterh!$C$1:$CX$9,7,FALSE),T13-HLOOKUP(V13,Masterf!$C$1:$CD$9,7,FALSE))</f>
        <v>#VALUE!</v>
      </c>
      <c r="AH13" s="32" t="e">
        <f>IF(E13="H",T13-HLOOKUP(V13,Masterh!$C$1:$CX$9,8,FALSE),T13-HLOOKUP(V13,Masterf!$C$1:$CD$9,8,FALSE))</f>
        <v>#VALUE!</v>
      </c>
      <c r="AI13" s="32" t="e">
        <f>IF(E13="H",T13-HLOOKUP(V13,Masterh!$C$1:$CX$9,9,FALSE),T13-HLOOKUP(V13,Masterf!$C$1:$CD$9,9,FALSE))</f>
        <v>#VALUE!</v>
      </c>
      <c r="AJ13" s="51" t="str">
        <f t="shared" si="8"/>
        <v xml:space="preserve"> </v>
      </c>
      <c r="AK13" s="37"/>
      <c r="AL13" s="52" t="str">
        <f t="shared" si="9"/>
        <v xml:space="preserve"> </v>
      </c>
      <c r="AM13" s="53" t="str">
        <f t="shared" si="10"/>
        <v xml:space="preserve"> </v>
      </c>
      <c r="AN13" s="37" t="e">
        <f>IF(AND(H13&lt;1920),VLOOKUP(K13,Masterh!$F$11:$P$29,11),IF(AND(H13&gt;=1920,H13&lt;1941),VLOOKUP(K13,Masterh!$F$11:$P$29,11),IF(AND(H13&gt;=1941,H13&lt;1946),VLOOKUP(K13,Masterh!$F$11:$P$29,10),IF(AND(H13&gt;=1946,H13&lt;1951),VLOOKUP(K13,Masterh!$F$11:$P$29,9),IF(AND(H13&gt;=1951,H13&lt;1956),VLOOKUP(K13,Masterh!$F$11:$P$29,8),IF(AND(H13&gt;=1956,H13&lt;1961),VLOOKUP(K13,Masterh!$F$11:$P$29,7),IF(AND(H13&gt;=1961,H13&lt;1966),VLOOKUP(K13,Masterh!$F$11:$P$29,6),IF(AND(H13&gt;=1966,H13&lt;1971),VLOOKUP(K13,Masterh!$F$11:$P$29,5),IF(AND(H13&gt;=1971,H13&lt;1976),VLOOKUP(K13,Masterh!$F$11:$P$29,4),IF(AND(H13&gt;=1976,H13&lt;1981),VLOOKUP(K13,Masterh!$F$11:$P$29,3),IF(AND(H13&gt;=1981,H13&lt;1986),VLOOKUP(K13,Masterh!$F$11:$P$29,2),"SENIOR")))))))))))</f>
        <v>#N/A</v>
      </c>
      <c r="AO13" s="37" t="e">
        <f>IF(AND(H13&lt;1951),VLOOKUP(K13,Masterf!$F$11:$N$25,9),IF(AND(H13&gt;=1951,H13&lt;1956),VLOOKUP(K13,Masterf!$F$11:$N$25,8),IF(AND(H13&gt;=1956,H13&lt;1961),VLOOKUP(K13,Masterf!$F$11:$N$25,7),IF(AND(H13&gt;=1961,H13&lt;1966),VLOOKUP(K13,Masterf!$F$11:$N$25,6),IF(AND(H13&gt;=1966,H13&lt;1971),VLOOKUP(K13,Masterf!$F$11:$N$25,5),IF(AND(H13&gt;=1971,H13&lt;1976),VLOOKUP(K13,Masterf!$F$11:$N$25,4),IF(AND(H13&gt;=1976,H13&lt;1981),VLOOKUP(K13,Masterf!$F$11:$N$25,3),IF(AND(H13&gt;=1981,H13&lt;1986),VLOOKUP(K13,Masterf!$F$11:$N$25,2),"SENIOR"))))))))</f>
        <v>#N/A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</row>
    <row r="14" spans="1:124" s="5" customFormat="1" ht="30" customHeight="1" x14ac:dyDescent="0.2">
      <c r="B14" s="170"/>
      <c r="C14" s="171"/>
      <c r="D14" s="172"/>
      <c r="E14" s="173"/>
      <c r="F14" s="174" t="s">
        <v>30</v>
      </c>
      <c r="G14" s="175" t="s">
        <v>30</v>
      </c>
      <c r="H14" s="176"/>
      <c r="I14" s="177"/>
      <c r="J14" s="178" t="s">
        <v>30</v>
      </c>
      <c r="K14" s="179"/>
      <c r="L14" s="180"/>
      <c r="M14" s="181"/>
      <c r="N14" s="181"/>
      <c r="O14" s="182" t="str">
        <f t="shared" si="3"/>
        <v/>
      </c>
      <c r="P14" s="180"/>
      <c r="Q14" s="181"/>
      <c r="R14" s="181"/>
      <c r="S14" s="182" t="str">
        <f t="shared" si="4"/>
        <v/>
      </c>
      <c r="T14" s="207" t="str">
        <f t="shared" si="5"/>
        <v/>
      </c>
      <c r="U14" s="183" t="str">
        <f t="shared" si="11"/>
        <v xml:space="preserve">   </v>
      </c>
      <c r="V14" s="184" t="str">
        <f t="shared" si="6"/>
        <v xml:space="preserve"> </v>
      </c>
      <c r="W14" s="185" t="str">
        <f t="shared" si="7"/>
        <v/>
      </c>
      <c r="X14" s="209" t="str">
        <f>IF(E14="","",W14*VLOOKUP(2020-H14,Masterh!C$17:D$72,2,FALSE))</f>
        <v/>
      </c>
      <c r="Y14" s="73"/>
      <c r="AA14" s="37"/>
      <c r="AB14" s="32" t="e">
        <f>IF(E14="H",T14-HLOOKUP(V14,Masterh!$C$1:$CX$9,2,FALSE),T14-HLOOKUP(V14,Masterf!$C$1:$CD$9,2,FALSE))</f>
        <v>#VALUE!</v>
      </c>
      <c r="AC14" s="32" t="e">
        <f>IF(E14="H",T14-HLOOKUP(V14,Masterh!$C$1:$CX$9,3,FALSE),T14-HLOOKUP(V14,Masterf!$C$1:$CD$9,3,FALSE))</f>
        <v>#VALUE!</v>
      </c>
      <c r="AD14" s="32" t="e">
        <f>IF(E14="H",T14-HLOOKUP(V14,Masterh!$C$1:$CX$9,4,FALSE),T14-HLOOKUP(V14,Masterf!$C$1:$CD$9,4,FALSE))</f>
        <v>#VALUE!</v>
      </c>
      <c r="AE14" s="32" t="e">
        <f>IF(E14="H",T14-HLOOKUP(V14,Masterh!$C$1:$CX$9,5,FALSE),T14-HLOOKUP(V14,Masterf!$C$1:$CD$9,5,FALSE))</f>
        <v>#VALUE!</v>
      </c>
      <c r="AF14" s="32" t="e">
        <f>IF(E14="H",T14-HLOOKUP(V14,Masterh!$C$1:$CX$9,6,FALSE),T14-HLOOKUP(V14,Masterf!$C$1:$CD$9,6,FALSE))</f>
        <v>#VALUE!</v>
      </c>
      <c r="AG14" s="32" t="e">
        <f>IF(E14="H",T14-HLOOKUP(V14,Masterh!$C$1:$CX$9,7,FALSE),T14-HLOOKUP(V14,Masterf!$C$1:$CD$9,7,FALSE))</f>
        <v>#VALUE!</v>
      </c>
      <c r="AH14" s="32" t="e">
        <f>IF(E14="H",T14-HLOOKUP(V14,Masterh!$C$1:$CX$9,8,FALSE),T14-HLOOKUP(V14,Masterf!$C$1:$CD$9,8,FALSE))</f>
        <v>#VALUE!</v>
      </c>
      <c r="AI14" s="32" t="e">
        <f>IF(E14="H",T14-HLOOKUP(V14,Masterh!$C$1:$CX$9,9,FALSE),T14-HLOOKUP(V14,Masterf!$C$1:$CD$9,9,FALSE))</f>
        <v>#VALUE!</v>
      </c>
      <c r="AJ14" s="51" t="str">
        <f t="shared" si="8"/>
        <v xml:space="preserve"> </v>
      </c>
      <c r="AK14" s="37"/>
      <c r="AL14" s="52" t="str">
        <f t="shared" si="9"/>
        <v xml:space="preserve"> </v>
      </c>
      <c r="AM14" s="53" t="str">
        <f t="shared" si="10"/>
        <v xml:space="preserve"> </v>
      </c>
      <c r="AN14" s="37" t="e">
        <f>IF(AND(H14&lt;1920),VLOOKUP(K14,Masterh!$F$11:$P$29,11),IF(AND(H14&gt;=1920,H14&lt;1941),VLOOKUP(K14,Masterh!$F$11:$P$29,11),IF(AND(H14&gt;=1941,H14&lt;1946),VLOOKUP(K14,Masterh!$F$11:$P$29,10),IF(AND(H14&gt;=1946,H14&lt;1951),VLOOKUP(K14,Masterh!$F$11:$P$29,9),IF(AND(H14&gt;=1951,H14&lt;1956),VLOOKUP(K14,Masterh!$F$11:$P$29,8),IF(AND(H14&gt;=1956,H14&lt;1961),VLOOKUP(K14,Masterh!$F$11:$P$29,7),IF(AND(H14&gt;=1961,H14&lt;1966),VLOOKUP(K14,Masterh!$F$11:$P$29,6),IF(AND(H14&gt;=1966,H14&lt;1971),VLOOKUP(K14,Masterh!$F$11:$P$29,5),IF(AND(H14&gt;=1971,H14&lt;1976),VLOOKUP(K14,Masterh!$F$11:$P$29,4),IF(AND(H14&gt;=1976,H14&lt;1981),VLOOKUP(K14,Masterh!$F$11:$P$29,3),IF(AND(H14&gt;=1981,H14&lt;1986),VLOOKUP(K14,Masterh!$F$11:$P$29,2),"SENIOR")))))))))))</f>
        <v>#N/A</v>
      </c>
      <c r="AO14" s="37" t="e">
        <f>IF(AND(H14&lt;1951),VLOOKUP(K14,Masterf!$F$11:$N$25,9),IF(AND(H14&gt;=1951,H14&lt;1956),VLOOKUP(K14,Masterf!$F$11:$N$25,8),IF(AND(H14&gt;=1956,H14&lt;1961),VLOOKUP(K14,Masterf!$F$11:$N$25,7),IF(AND(H14&gt;=1961,H14&lt;1966),VLOOKUP(K14,Masterf!$F$11:$N$25,6),IF(AND(H14&gt;=1966,H14&lt;1971),VLOOKUP(K14,Masterf!$F$11:$N$25,5),IF(AND(H14&gt;=1971,H14&lt;1976),VLOOKUP(K14,Masterf!$F$11:$N$25,4),IF(AND(H14&gt;=1976,H14&lt;1981),VLOOKUP(K14,Masterf!$F$11:$N$25,3),IF(AND(H14&gt;=1981,H14&lt;1986),VLOOKUP(K14,Masterf!$F$11:$N$25,2),"SENIOR"))))))))</f>
        <v>#N/A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5" customFormat="1" ht="30" customHeight="1" x14ac:dyDescent="0.2">
      <c r="B15" s="170"/>
      <c r="C15" s="171"/>
      <c r="D15" s="172"/>
      <c r="E15" s="173"/>
      <c r="F15" s="174"/>
      <c r="G15" s="175"/>
      <c r="H15" s="176"/>
      <c r="I15" s="177"/>
      <c r="J15" s="178"/>
      <c r="K15" s="179"/>
      <c r="L15" s="180"/>
      <c r="M15" s="181"/>
      <c r="N15" s="181"/>
      <c r="O15" s="182" t="str">
        <f t="shared" si="3"/>
        <v/>
      </c>
      <c r="P15" s="180"/>
      <c r="Q15" s="181"/>
      <c r="R15" s="181"/>
      <c r="S15" s="182" t="str">
        <f t="shared" si="4"/>
        <v/>
      </c>
      <c r="T15" s="207" t="str">
        <f t="shared" si="5"/>
        <v/>
      </c>
      <c r="U15" s="183" t="str">
        <f t="shared" si="11"/>
        <v xml:space="preserve">   </v>
      </c>
      <c r="V15" s="184" t="str">
        <f t="shared" si="6"/>
        <v xml:space="preserve"> </v>
      </c>
      <c r="W15" s="185" t="str">
        <f t="shared" si="7"/>
        <v/>
      </c>
      <c r="X15" s="209" t="str">
        <f>IF(E15="","",W15*VLOOKUP(2020-H15,Masterh!C$17:D$72,2,FALSE))</f>
        <v/>
      </c>
      <c r="Y15" s="73"/>
      <c r="AA15" s="37"/>
      <c r="AB15" s="32" t="e">
        <f>IF(E15="H",T15-HLOOKUP(V15,Masterh!$C$1:$CX$9,2,FALSE),T15-HLOOKUP(V15,Masterf!$C$1:$CD$9,2,FALSE))</f>
        <v>#VALUE!</v>
      </c>
      <c r="AC15" s="32" t="e">
        <f>IF(E15="H",T15-HLOOKUP(V15,Masterh!$C$1:$CX$9,3,FALSE),T15-HLOOKUP(V15,Masterf!$C$1:$CD$9,3,FALSE))</f>
        <v>#VALUE!</v>
      </c>
      <c r="AD15" s="32" t="e">
        <f>IF(E15="H",T15-HLOOKUP(V15,Masterh!$C$1:$CX$9,4,FALSE),T15-HLOOKUP(V15,Masterf!$C$1:$CD$9,4,FALSE))</f>
        <v>#VALUE!</v>
      </c>
      <c r="AE15" s="32" t="e">
        <f>IF(E15="H",T15-HLOOKUP(V15,Masterh!$C$1:$CX$9,5,FALSE),T15-HLOOKUP(V15,Masterf!$C$1:$CD$9,5,FALSE))</f>
        <v>#VALUE!</v>
      </c>
      <c r="AF15" s="32" t="e">
        <f>IF(E15="H",T15-HLOOKUP(V15,Masterh!$C$1:$CX$9,6,FALSE),T15-HLOOKUP(V15,Masterf!$C$1:$CD$9,6,FALSE))</f>
        <v>#VALUE!</v>
      </c>
      <c r="AG15" s="32" t="e">
        <f>IF(E15="H",T15-HLOOKUP(V15,Masterh!$C$1:$CX$9,7,FALSE),T15-HLOOKUP(V15,Masterf!$C$1:$CD$9,7,FALSE))</f>
        <v>#VALUE!</v>
      </c>
      <c r="AH15" s="32" t="e">
        <f>IF(E15="H",T15-HLOOKUP(V15,Masterh!$C$1:$CX$9,8,FALSE),T15-HLOOKUP(V15,Masterf!$C$1:$CD$9,8,FALSE))</f>
        <v>#VALUE!</v>
      </c>
      <c r="AI15" s="32" t="e">
        <f>IF(E15="H",T15-HLOOKUP(V15,Masterh!$C$1:$CX$9,9,FALSE),T15-HLOOKUP(V15,Masterf!$C$1:$CD$9,9,FALSE))</f>
        <v>#VALUE!</v>
      </c>
      <c r="AJ15" s="51" t="str">
        <f t="shared" si="8"/>
        <v xml:space="preserve"> </v>
      </c>
      <c r="AK15" s="37"/>
      <c r="AL15" s="52" t="str">
        <f t="shared" si="9"/>
        <v xml:space="preserve"> </v>
      </c>
      <c r="AM15" s="53" t="str">
        <f t="shared" si="10"/>
        <v xml:space="preserve"> </v>
      </c>
      <c r="AN15" s="37" t="e">
        <f>IF(AND(H15&lt;1920),VLOOKUP(K15,Masterh!$F$11:$P$29,11),IF(AND(H15&gt;=1920,H15&lt;1941),VLOOKUP(K15,Masterh!$F$11:$P$29,11),IF(AND(H15&gt;=1941,H15&lt;1946),VLOOKUP(K15,Masterh!$F$11:$P$29,10),IF(AND(H15&gt;=1946,H15&lt;1951),VLOOKUP(K15,Masterh!$F$11:$P$29,9),IF(AND(H15&gt;=1951,H15&lt;1956),VLOOKUP(K15,Masterh!$F$11:$P$29,8),IF(AND(H15&gt;=1956,H15&lt;1961),VLOOKUP(K15,Masterh!$F$11:$P$29,7),IF(AND(H15&gt;=1961,H15&lt;1966),VLOOKUP(K15,Masterh!$F$11:$P$29,6),IF(AND(H15&gt;=1966,H15&lt;1971),VLOOKUP(K15,Masterh!$F$11:$P$29,5),IF(AND(H15&gt;=1971,H15&lt;1976),VLOOKUP(K15,Masterh!$F$11:$P$29,4),IF(AND(H15&gt;=1976,H15&lt;1981),VLOOKUP(K15,Masterh!$F$11:$P$29,3),IF(AND(H15&gt;=1981,H15&lt;1986),VLOOKUP(K15,Masterh!$F$11:$P$29,2),"SENIOR")))))))))))</f>
        <v>#N/A</v>
      </c>
      <c r="AO15" s="37" t="e">
        <f>IF(AND(H15&lt;1951),VLOOKUP(K15,Masterf!$F$11:$N$25,9),IF(AND(H15&gt;=1951,H15&lt;1956),VLOOKUP(K15,Masterf!$F$11:$N$25,8),IF(AND(H15&gt;=1956,H15&lt;1961),VLOOKUP(K15,Masterf!$F$11:$N$25,7),IF(AND(H15&gt;=1961,H15&lt;1966),VLOOKUP(K15,Masterf!$F$11:$N$25,6),IF(AND(H15&gt;=1966,H15&lt;1971),VLOOKUP(K15,Masterf!$F$11:$N$25,5),IF(AND(H15&gt;=1971,H15&lt;1976),VLOOKUP(K15,Masterf!$F$11:$N$25,4),IF(AND(H15&gt;=1976,H15&lt;1981),VLOOKUP(K15,Masterf!$F$11:$N$25,3),IF(AND(H15&gt;=1981,H15&lt;1986),VLOOKUP(K15,Masterf!$F$11:$N$25,2),"SENIOR"))))))))</f>
        <v>#N/A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</row>
    <row r="16" spans="1:124" s="5" customFormat="1" ht="30" customHeight="1" x14ac:dyDescent="0.2">
      <c r="B16" s="170"/>
      <c r="C16" s="171"/>
      <c r="D16" s="172"/>
      <c r="E16" s="173"/>
      <c r="F16" s="174" t="s">
        <v>30</v>
      </c>
      <c r="G16" s="175" t="s">
        <v>30</v>
      </c>
      <c r="H16" s="176"/>
      <c r="I16" s="177"/>
      <c r="J16" s="178" t="s">
        <v>30</v>
      </c>
      <c r="K16" s="179"/>
      <c r="L16" s="180"/>
      <c r="M16" s="181"/>
      <c r="N16" s="181"/>
      <c r="O16" s="182" t="str">
        <f t="shared" si="3"/>
        <v/>
      </c>
      <c r="P16" s="180"/>
      <c r="Q16" s="181"/>
      <c r="R16" s="181"/>
      <c r="S16" s="182" t="str">
        <f t="shared" si="4"/>
        <v/>
      </c>
      <c r="T16" s="207" t="str">
        <f t="shared" si="5"/>
        <v/>
      </c>
      <c r="U16" s="183" t="str">
        <f t="shared" si="11"/>
        <v xml:space="preserve">   </v>
      </c>
      <c r="V16" s="184" t="str">
        <f t="shared" si="6"/>
        <v xml:space="preserve"> </v>
      </c>
      <c r="W16" s="185" t="str">
        <f t="shared" si="7"/>
        <v/>
      </c>
      <c r="X16" s="209" t="str">
        <f>IF(E16="","",W16*VLOOKUP(2020-H16,Masterh!C$17:D$72,2,FALSE))</f>
        <v/>
      </c>
      <c r="Y16" s="73"/>
      <c r="AA16" s="37"/>
      <c r="AB16" s="32" t="e">
        <f>IF(E16="H",T16-HLOOKUP(V16,Masterh!$C$1:$CX$9,2,FALSE),T16-HLOOKUP(V16,Masterf!$C$1:$CD$9,2,FALSE))</f>
        <v>#VALUE!</v>
      </c>
      <c r="AC16" s="32" t="e">
        <f>IF(E16="H",T16-HLOOKUP(V16,Masterh!$C$1:$CX$9,3,FALSE),T16-HLOOKUP(V16,Masterf!$C$1:$CD$9,3,FALSE))</f>
        <v>#VALUE!</v>
      </c>
      <c r="AD16" s="32" t="e">
        <f>IF(E16="H",T16-HLOOKUP(V16,Masterh!$C$1:$CX$9,4,FALSE),T16-HLOOKUP(V16,Masterf!$C$1:$CD$9,4,FALSE))</f>
        <v>#VALUE!</v>
      </c>
      <c r="AE16" s="32" t="e">
        <f>IF(E16="H",T16-HLOOKUP(V16,Masterh!$C$1:$CX$9,5,FALSE),T16-HLOOKUP(V16,Masterf!$C$1:$CD$9,5,FALSE))</f>
        <v>#VALUE!</v>
      </c>
      <c r="AF16" s="32" t="e">
        <f>IF(E16="H",T16-HLOOKUP(V16,Masterh!$C$1:$CX$9,6,FALSE),T16-HLOOKUP(V16,Masterf!$C$1:$CD$9,6,FALSE))</f>
        <v>#VALUE!</v>
      </c>
      <c r="AG16" s="32" t="e">
        <f>IF(E16="H",T16-HLOOKUP(V16,Masterh!$C$1:$CX$9,7,FALSE),T16-HLOOKUP(V16,Masterf!$C$1:$CD$9,7,FALSE))</f>
        <v>#VALUE!</v>
      </c>
      <c r="AH16" s="32" t="e">
        <f>IF(E16="H",T16-HLOOKUP(V16,Masterh!$C$1:$CX$9,8,FALSE),T16-HLOOKUP(V16,Masterf!$C$1:$CD$9,8,FALSE))</f>
        <v>#VALUE!</v>
      </c>
      <c r="AI16" s="32" t="e">
        <f>IF(E16="H",T16-HLOOKUP(V16,Masterh!$C$1:$CX$9,9,FALSE),T16-HLOOKUP(V16,Masterf!$C$1:$CD$9,9,FALSE))</f>
        <v>#VALUE!</v>
      </c>
      <c r="AJ16" s="51" t="str">
        <f t="shared" si="8"/>
        <v xml:space="preserve"> </v>
      </c>
      <c r="AK16" s="37"/>
      <c r="AL16" s="52" t="str">
        <f t="shared" si="9"/>
        <v xml:space="preserve"> </v>
      </c>
      <c r="AM16" s="53" t="str">
        <f t="shared" si="10"/>
        <v xml:space="preserve"> </v>
      </c>
      <c r="AN16" s="37" t="e">
        <f>IF(AND(H16&lt;1920),VLOOKUP(K16,Masterh!$F$11:$P$29,11),IF(AND(H16&gt;=1920,H16&lt;1941),VLOOKUP(K16,Masterh!$F$11:$P$29,11),IF(AND(H16&gt;=1941,H16&lt;1946),VLOOKUP(K16,Masterh!$F$11:$P$29,10),IF(AND(H16&gt;=1946,H16&lt;1951),VLOOKUP(K16,Masterh!$F$11:$P$29,9),IF(AND(H16&gt;=1951,H16&lt;1956),VLOOKUP(K16,Masterh!$F$11:$P$29,8),IF(AND(H16&gt;=1956,H16&lt;1961),VLOOKUP(K16,Masterh!$F$11:$P$29,7),IF(AND(H16&gt;=1961,H16&lt;1966),VLOOKUP(K16,Masterh!$F$11:$P$29,6),IF(AND(H16&gt;=1966,H16&lt;1971),VLOOKUP(K16,Masterh!$F$11:$P$29,5),IF(AND(H16&gt;=1971,H16&lt;1976),VLOOKUP(K16,Masterh!$F$11:$P$29,4),IF(AND(H16&gt;=1976,H16&lt;1981),VLOOKUP(K16,Masterh!$F$11:$P$29,3),IF(AND(H16&gt;=1981,H16&lt;1986),VLOOKUP(K16,Masterh!$F$11:$P$29,2),"SENIOR")))))))))))</f>
        <v>#N/A</v>
      </c>
      <c r="AO16" s="37" t="e">
        <f>IF(AND(H16&lt;1951),VLOOKUP(K16,Masterf!$F$11:$N$25,9),IF(AND(H16&gt;=1951,H16&lt;1956),VLOOKUP(K16,Masterf!$F$11:$N$25,8),IF(AND(H16&gt;=1956,H16&lt;1961),VLOOKUP(K16,Masterf!$F$11:$N$25,7),IF(AND(H16&gt;=1961,H16&lt;1966),VLOOKUP(K16,Masterf!$F$11:$N$25,6),IF(AND(H16&gt;=1966,H16&lt;1971),VLOOKUP(K16,Masterf!$F$11:$N$25,5),IF(AND(H16&gt;=1971,H16&lt;1976),VLOOKUP(K16,Masterf!$F$11:$N$25,4),IF(AND(H16&gt;=1976,H16&lt;1981),VLOOKUP(K16,Masterf!$F$11:$N$25,3),IF(AND(H16&gt;=1981,H16&lt;1986),VLOOKUP(K16,Masterf!$F$11:$N$25,2),"SENIOR"))))))))</f>
        <v>#N/A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</row>
    <row r="17" spans="2:124" s="5" customFormat="1" ht="30" customHeight="1" x14ac:dyDescent="0.2">
      <c r="B17" s="170"/>
      <c r="C17" s="171"/>
      <c r="D17" s="172"/>
      <c r="E17" s="173"/>
      <c r="F17" s="174" t="s">
        <v>30</v>
      </c>
      <c r="G17" s="175" t="s">
        <v>30</v>
      </c>
      <c r="H17" s="176"/>
      <c r="I17" s="177"/>
      <c r="J17" s="178" t="s">
        <v>30</v>
      </c>
      <c r="K17" s="179"/>
      <c r="L17" s="180"/>
      <c r="M17" s="181"/>
      <c r="N17" s="181"/>
      <c r="O17" s="182" t="str">
        <f t="shared" si="3"/>
        <v/>
      </c>
      <c r="P17" s="180"/>
      <c r="Q17" s="181"/>
      <c r="R17" s="181"/>
      <c r="S17" s="182" t="str">
        <f t="shared" si="4"/>
        <v/>
      </c>
      <c r="T17" s="207" t="str">
        <f t="shared" si="5"/>
        <v/>
      </c>
      <c r="U17" s="183" t="str">
        <f t="shared" si="11"/>
        <v xml:space="preserve">   </v>
      </c>
      <c r="V17" s="184" t="str">
        <f t="shared" si="6"/>
        <v xml:space="preserve"> </v>
      </c>
      <c r="W17" s="185" t="str">
        <f t="shared" si="7"/>
        <v/>
      </c>
      <c r="X17" s="209" t="str">
        <f>IF(E17="","",W17*VLOOKUP(2020-H17,Masterh!C$17:D$72,2,FALSE))</f>
        <v/>
      </c>
      <c r="Y17" s="73"/>
      <c r="AA17" s="37"/>
      <c r="AB17" s="32" t="e">
        <f>IF(E17="H",T17-HLOOKUP(V17,Masterh!$C$1:$CX$9,2,FALSE),T17-HLOOKUP(V17,Masterf!$C$1:$CD$9,2,FALSE))</f>
        <v>#VALUE!</v>
      </c>
      <c r="AC17" s="32" t="e">
        <f>IF(E17="H",T17-HLOOKUP(V17,Masterh!$C$1:$CX$9,3,FALSE),T17-HLOOKUP(V17,Masterf!$C$1:$CD$9,3,FALSE))</f>
        <v>#VALUE!</v>
      </c>
      <c r="AD17" s="32" t="e">
        <f>IF(E17="H",T17-HLOOKUP(V17,Masterh!$C$1:$CX$9,4,FALSE),T17-HLOOKUP(V17,Masterf!$C$1:$CD$9,4,FALSE))</f>
        <v>#VALUE!</v>
      </c>
      <c r="AE17" s="32" t="e">
        <f>IF(E17="H",T17-HLOOKUP(V17,Masterh!$C$1:$CX$9,5,FALSE),T17-HLOOKUP(V17,Masterf!$C$1:$CD$9,5,FALSE))</f>
        <v>#VALUE!</v>
      </c>
      <c r="AF17" s="32" t="e">
        <f>IF(E17="H",T17-HLOOKUP(V17,Masterh!$C$1:$CX$9,6,FALSE),T17-HLOOKUP(V17,Masterf!$C$1:$CD$9,6,FALSE))</f>
        <v>#VALUE!</v>
      </c>
      <c r="AG17" s="32" t="e">
        <f>IF(E17="H",T17-HLOOKUP(V17,Masterh!$C$1:$CX$9,7,FALSE),T17-HLOOKUP(V17,Masterf!$C$1:$CD$9,7,FALSE))</f>
        <v>#VALUE!</v>
      </c>
      <c r="AH17" s="32" t="e">
        <f>IF(E17="H",T17-HLOOKUP(V17,Masterh!$C$1:$CX$9,8,FALSE),T17-HLOOKUP(V17,Masterf!$C$1:$CD$9,8,FALSE))</f>
        <v>#VALUE!</v>
      </c>
      <c r="AI17" s="32" t="e">
        <f>IF(E17="H",T17-HLOOKUP(V17,Masterh!$C$1:$CX$9,9,FALSE),T17-HLOOKUP(V17,Masterf!$C$1:$CD$9,9,FALSE))</f>
        <v>#VALUE!</v>
      </c>
      <c r="AJ17" s="51" t="str">
        <f t="shared" si="8"/>
        <v xml:space="preserve"> </v>
      </c>
      <c r="AK17" s="37"/>
      <c r="AL17" s="52" t="str">
        <f t="shared" si="9"/>
        <v xml:space="preserve"> </v>
      </c>
      <c r="AM17" s="53" t="str">
        <f t="shared" si="10"/>
        <v xml:space="preserve"> </v>
      </c>
      <c r="AN17" s="37" t="e">
        <f>IF(AND(H17&lt;1920),VLOOKUP(K17,Masterh!$F$11:$P$29,11),IF(AND(H17&gt;=1920,H17&lt;1941),VLOOKUP(K17,Masterh!$F$11:$P$29,11),IF(AND(H17&gt;=1941,H17&lt;1946),VLOOKUP(K17,Masterh!$F$11:$P$29,10),IF(AND(H17&gt;=1946,H17&lt;1951),VLOOKUP(K17,Masterh!$F$11:$P$29,9),IF(AND(H17&gt;=1951,H17&lt;1956),VLOOKUP(K17,Masterh!$F$11:$P$29,8),IF(AND(H17&gt;=1956,H17&lt;1961),VLOOKUP(K17,Masterh!$F$11:$P$29,7),IF(AND(H17&gt;=1961,H17&lt;1966),VLOOKUP(K17,Masterh!$F$11:$P$29,6),IF(AND(H17&gt;=1966,H17&lt;1971),VLOOKUP(K17,Masterh!$F$11:$P$29,5),IF(AND(H17&gt;=1971,H17&lt;1976),VLOOKUP(K17,Masterh!$F$11:$P$29,4),IF(AND(H17&gt;=1976,H17&lt;1981),VLOOKUP(K17,Masterh!$F$11:$P$29,3),IF(AND(H17&gt;=1981,H17&lt;1986),VLOOKUP(K17,Masterh!$F$11:$P$29,2),"SENIOR")))))))))))</f>
        <v>#N/A</v>
      </c>
      <c r="AO17" s="37" t="e">
        <f>IF(AND(H17&lt;1951),VLOOKUP(K17,Masterf!$F$11:$N$25,9),IF(AND(H17&gt;=1951,H17&lt;1956),VLOOKUP(K17,Masterf!$F$11:$N$25,8),IF(AND(H17&gt;=1956,H17&lt;1961),VLOOKUP(K17,Masterf!$F$11:$N$25,7),IF(AND(H17&gt;=1961,H17&lt;1966),VLOOKUP(K17,Masterf!$F$11:$N$25,6),IF(AND(H17&gt;=1966,H17&lt;1971),VLOOKUP(K17,Masterf!$F$11:$N$25,5),IF(AND(H17&gt;=1971,H17&lt;1976),VLOOKUP(K17,Masterf!$F$11:$N$25,4),IF(AND(H17&gt;=1976,H17&lt;1981),VLOOKUP(K17,Masterf!$F$11:$N$25,3),IF(AND(H17&gt;=1981,H17&lt;1986),VLOOKUP(K17,Masterf!$F$11:$N$25,2),"SENIOR"))))))))</f>
        <v>#N/A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2:124" s="5" customFormat="1" ht="30" customHeight="1" x14ac:dyDescent="0.2">
      <c r="B18" s="170"/>
      <c r="C18" s="171"/>
      <c r="D18" s="172"/>
      <c r="E18" s="173"/>
      <c r="F18" s="174" t="s">
        <v>30</v>
      </c>
      <c r="G18" s="175" t="s">
        <v>30</v>
      </c>
      <c r="H18" s="176"/>
      <c r="I18" s="177"/>
      <c r="J18" s="178" t="s">
        <v>30</v>
      </c>
      <c r="K18" s="179"/>
      <c r="L18" s="180"/>
      <c r="M18" s="181"/>
      <c r="N18" s="181"/>
      <c r="O18" s="182" t="str">
        <f t="shared" si="3"/>
        <v/>
      </c>
      <c r="P18" s="180"/>
      <c r="Q18" s="181"/>
      <c r="R18" s="181"/>
      <c r="S18" s="182" t="str">
        <f t="shared" si="4"/>
        <v/>
      </c>
      <c r="T18" s="207" t="str">
        <f t="shared" si="5"/>
        <v/>
      </c>
      <c r="U18" s="183" t="str">
        <f t="shared" si="11"/>
        <v xml:space="preserve">   </v>
      </c>
      <c r="V18" s="184" t="str">
        <f t="shared" si="6"/>
        <v xml:space="preserve"> </v>
      </c>
      <c r="W18" s="185" t="str">
        <f t="shared" si="7"/>
        <v/>
      </c>
      <c r="X18" s="209" t="str">
        <f>IF(E18="","",W18*VLOOKUP(2020-H18,Masterh!C$17:D$72,2,FALSE))</f>
        <v/>
      </c>
      <c r="Y18" s="73"/>
      <c r="AA18" s="37"/>
      <c r="AB18" s="32" t="e">
        <f>IF(E18="H",T18-HLOOKUP(V18,Masterh!$C$1:$CX$9,2,FALSE),T18-HLOOKUP(V18,Masterf!$C$1:$CD$9,2,FALSE))</f>
        <v>#VALUE!</v>
      </c>
      <c r="AC18" s="32" t="e">
        <f>IF(E18="H",T18-HLOOKUP(V18,Masterh!$C$1:$CX$9,3,FALSE),T18-HLOOKUP(V18,Masterf!$C$1:$CD$9,3,FALSE))</f>
        <v>#VALUE!</v>
      </c>
      <c r="AD18" s="32" t="e">
        <f>IF(E18="H",T18-HLOOKUP(V18,Masterh!$C$1:$CX$9,4,FALSE),T18-HLOOKUP(V18,Masterf!$C$1:$CD$9,4,FALSE))</f>
        <v>#VALUE!</v>
      </c>
      <c r="AE18" s="32" t="e">
        <f>IF(E18="H",T18-HLOOKUP(V18,Masterh!$C$1:$CX$9,5,FALSE),T18-HLOOKUP(V18,Masterf!$C$1:$CD$9,5,FALSE))</f>
        <v>#VALUE!</v>
      </c>
      <c r="AF18" s="32" t="e">
        <f>IF(E18="H",T18-HLOOKUP(V18,Masterh!$C$1:$CX$9,6,FALSE),T18-HLOOKUP(V18,Masterf!$C$1:$CD$9,6,FALSE))</f>
        <v>#VALUE!</v>
      </c>
      <c r="AG18" s="32" t="e">
        <f>IF(E18="H",T18-HLOOKUP(V18,Masterh!$C$1:$CX$9,7,FALSE),T18-HLOOKUP(V18,Masterf!$C$1:$CD$9,7,FALSE))</f>
        <v>#VALUE!</v>
      </c>
      <c r="AH18" s="32" t="e">
        <f>IF(E18="H",T18-HLOOKUP(V18,Masterh!$C$1:$CX$9,8,FALSE),T18-HLOOKUP(V18,Masterf!$C$1:$CD$9,8,FALSE))</f>
        <v>#VALUE!</v>
      </c>
      <c r="AI18" s="32" t="e">
        <f>IF(E18="H",T18-HLOOKUP(V18,Masterh!$C$1:$CX$9,9,FALSE),T18-HLOOKUP(V18,Masterf!$C$1:$CD$9,9,FALSE))</f>
        <v>#VALUE!</v>
      </c>
      <c r="AJ18" s="51" t="str">
        <f t="shared" si="8"/>
        <v xml:space="preserve"> </v>
      </c>
      <c r="AK18" s="37"/>
      <c r="AL18" s="52" t="str">
        <f t="shared" si="9"/>
        <v xml:space="preserve"> </v>
      </c>
      <c r="AM18" s="53" t="str">
        <f t="shared" si="10"/>
        <v xml:space="preserve"> </v>
      </c>
      <c r="AN18" s="37" t="e">
        <f>IF(AND(H18&lt;1920),VLOOKUP(K18,Masterh!$F$11:$P$29,11),IF(AND(H18&gt;=1920,H18&lt;1941),VLOOKUP(K18,Masterh!$F$11:$P$29,11),IF(AND(H18&gt;=1941,H18&lt;1946),VLOOKUP(K18,Masterh!$F$11:$P$29,10),IF(AND(H18&gt;=1946,H18&lt;1951),VLOOKUP(K18,Masterh!$F$11:$P$29,9),IF(AND(H18&gt;=1951,H18&lt;1956),VLOOKUP(K18,Masterh!$F$11:$P$29,8),IF(AND(H18&gt;=1956,H18&lt;1961),VLOOKUP(K18,Masterh!$F$11:$P$29,7),IF(AND(H18&gt;=1961,H18&lt;1966),VLOOKUP(K18,Masterh!$F$11:$P$29,6),IF(AND(H18&gt;=1966,H18&lt;1971),VLOOKUP(K18,Masterh!$F$11:$P$29,5),IF(AND(H18&gt;=1971,H18&lt;1976),VLOOKUP(K18,Masterh!$F$11:$P$29,4),IF(AND(H18&gt;=1976,H18&lt;1981),VLOOKUP(K18,Masterh!$F$11:$P$29,3),IF(AND(H18&gt;=1981,H18&lt;1986),VLOOKUP(K18,Masterh!$F$11:$P$29,2),"SENIOR")))))))))))</f>
        <v>#N/A</v>
      </c>
      <c r="AO18" s="37" t="e">
        <f>IF(AND(H18&lt;1951),VLOOKUP(K18,Masterf!$F$11:$N$25,9),IF(AND(H18&gt;=1951,H18&lt;1956),VLOOKUP(K18,Masterf!$F$11:$N$25,8),IF(AND(H18&gt;=1956,H18&lt;1961),VLOOKUP(K18,Masterf!$F$11:$N$25,7),IF(AND(H18&gt;=1961,H18&lt;1966),VLOOKUP(K18,Masterf!$F$11:$N$25,6),IF(AND(H18&gt;=1966,H18&lt;1971),VLOOKUP(K18,Masterf!$F$11:$N$25,5),IF(AND(H18&gt;=1971,H18&lt;1976),VLOOKUP(K18,Masterf!$F$11:$N$25,4),IF(AND(H18&gt;=1976,H18&lt;1981),VLOOKUP(K18,Masterf!$F$11:$N$25,3),IF(AND(H18&gt;=1981,H18&lt;1986),VLOOKUP(K18,Masterf!$F$11:$N$25,2),"SENIOR"))))))))</f>
        <v>#N/A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</row>
    <row r="19" spans="2:124" s="5" customFormat="1" ht="30" customHeight="1" x14ac:dyDescent="0.2">
      <c r="B19" s="170"/>
      <c r="C19" s="171"/>
      <c r="D19" s="172"/>
      <c r="E19" s="173"/>
      <c r="F19" s="174" t="s">
        <v>30</v>
      </c>
      <c r="G19" s="175" t="s">
        <v>30</v>
      </c>
      <c r="H19" s="176"/>
      <c r="I19" s="177"/>
      <c r="J19" s="178" t="s">
        <v>30</v>
      </c>
      <c r="K19" s="179"/>
      <c r="L19" s="180"/>
      <c r="M19" s="181"/>
      <c r="N19" s="181"/>
      <c r="O19" s="182" t="str">
        <f t="shared" si="3"/>
        <v/>
      </c>
      <c r="P19" s="180"/>
      <c r="Q19" s="181"/>
      <c r="R19" s="181"/>
      <c r="S19" s="182" t="str">
        <f t="shared" si="4"/>
        <v/>
      </c>
      <c r="T19" s="207" t="str">
        <f t="shared" si="5"/>
        <v/>
      </c>
      <c r="U19" s="183" t="str">
        <f t="shared" si="11"/>
        <v xml:space="preserve">   </v>
      </c>
      <c r="V19" s="184" t="str">
        <f t="shared" si="6"/>
        <v xml:space="preserve"> </v>
      </c>
      <c r="W19" s="185" t="str">
        <f t="shared" si="7"/>
        <v/>
      </c>
      <c r="X19" s="209" t="str">
        <f>IF(E19="","",W19*VLOOKUP(2020-H19,Masterh!C$17:D$72,2,FALSE))</f>
        <v/>
      </c>
      <c r="Y19" s="73"/>
      <c r="AA19" s="37"/>
      <c r="AB19" s="32" t="e">
        <f>IF(E19="H",T19-HLOOKUP(V19,Masterh!$C$1:$CX$9,2,FALSE),T19-HLOOKUP(V19,Masterf!$C$1:$CD$9,2,FALSE))</f>
        <v>#VALUE!</v>
      </c>
      <c r="AC19" s="32" t="e">
        <f>IF(E19="H",T19-HLOOKUP(V19,Masterh!$C$1:$CX$9,3,FALSE),T19-HLOOKUP(V19,Masterf!$C$1:$CD$9,3,FALSE))</f>
        <v>#VALUE!</v>
      </c>
      <c r="AD19" s="32" t="e">
        <f>IF(E19="H",T19-HLOOKUP(V19,Masterh!$C$1:$CX$9,4,FALSE),T19-HLOOKUP(V19,Masterf!$C$1:$CD$9,4,FALSE))</f>
        <v>#VALUE!</v>
      </c>
      <c r="AE19" s="32" t="e">
        <f>IF(E19="H",T19-HLOOKUP(V19,Masterh!$C$1:$CX$9,5,FALSE),T19-HLOOKUP(V19,Masterf!$C$1:$CD$9,5,FALSE))</f>
        <v>#VALUE!</v>
      </c>
      <c r="AF19" s="32" t="e">
        <f>IF(E19="H",T19-HLOOKUP(V19,Masterh!$C$1:$CX$9,6,FALSE),T19-HLOOKUP(V19,Masterf!$C$1:$CD$9,6,FALSE))</f>
        <v>#VALUE!</v>
      </c>
      <c r="AG19" s="32" t="e">
        <f>IF(E19="H",T19-HLOOKUP(V19,Masterh!$C$1:$CX$9,7,FALSE),T19-HLOOKUP(V19,Masterf!$C$1:$CD$9,7,FALSE))</f>
        <v>#VALUE!</v>
      </c>
      <c r="AH19" s="32" t="e">
        <f>IF(E19="H",T19-HLOOKUP(V19,Masterh!$C$1:$CX$9,8,FALSE),T19-HLOOKUP(V19,Masterf!$C$1:$CD$9,8,FALSE))</f>
        <v>#VALUE!</v>
      </c>
      <c r="AI19" s="32" t="e">
        <f>IF(E19="H",T19-HLOOKUP(V19,Masterh!$C$1:$CX$9,9,FALSE),T19-HLOOKUP(V19,Masterf!$C$1:$CD$9,9,FALSE))</f>
        <v>#VALUE!</v>
      </c>
      <c r="AJ19" s="51" t="str">
        <f t="shared" si="8"/>
        <v xml:space="preserve"> </v>
      </c>
      <c r="AK19" s="37"/>
      <c r="AL19" s="52" t="str">
        <f t="shared" si="9"/>
        <v xml:space="preserve"> </v>
      </c>
      <c r="AM19" s="53" t="str">
        <f t="shared" si="10"/>
        <v xml:space="preserve"> </v>
      </c>
      <c r="AN19" s="37" t="e">
        <f>IF(AND(H19&lt;1920),VLOOKUP(K19,Masterh!$F$11:$P$29,11),IF(AND(H19&gt;=1920,H19&lt;1941),VLOOKUP(K19,Masterh!$F$11:$P$29,11),IF(AND(H19&gt;=1941,H19&lt;1946),VLOOKUP(K19,Masterh!$F$11:$P$29,10),IF(AND(H19&gt;=1946,H19&lt;1951),VLOOKUP(K19,Masterh!$F$11:$P$29,9),IF(AND(H19&gt;=1951,H19&lt;1956),VLOOKUP(K19,Masterh!$F$11:$P$29,8),IF(AND(H19&gt;=1956,H19&lt;1961),VLOOKUP(K19,Masterh!$F$11:$P$29,7),IF(AND(H19&gt;=1961,H19&lt;1966),VLOOKUP(K19,Masterh!$F$11:$P$29,6),IF(AND(H19&gt;=1966,H19&lt;1971),VLOOKUP(K19,Masterh!$F$11:$P$29,5),IF(AND(H19&gt;=1971,H19&lt;1976),VLOOKUP(K19,Masterh!$F$11:$P$29,4),IF(AND(H19&gt;=1976,H19&lt;1981),VLOOKUP(K19,Masterh!$F$11:$P$29,3),IF(AND(H19&gt;=1981,H19&lt;1986),VLOOKUP(K19,Masterh!$F$11:$P$29,2),"SENIOR")))))))))))</f>
        <v>#N/A</v>
      </c>
      <c r="AO19" s="37" t="e">
        <f>IF(AND(H19&lt;1951),VLOOKUP(K19,Masterf!$F$11:$N$25,9),IF(AND(H19&gt;=1951,H19&lt;1956),VLOOKUP(K19,Masterf!$F$11:$N$25,8),IF(AND(H19&gt;=1956,H19&lt;1961),VLOOKUP(K19,Masterf!$F$11:$N$25,7),IF(AND(H19&gt;=1961,H19&lt;1966),VLOOKUP(K19,Masterf!$F$11:$N$25,6),IF(AND(H19&gt;=1966,H19&lt;1971),VLOOKUP(K19,Masterf!$F$11:$N$25,5),IF(AND(H19&gt;=1971,H19&lt;1976),VLOOKUP(K19,Masterf!$F$11:$N$25,4),IF(AND(H19&gt;=1976,H19&lt;1981),VLOOKUP(K19,Masterf!$F$11:$N$25,3),IF(AND(H19&gt;=1981,H19&lt;1986),VLOOKUP(K19,Masterf!$F$11:$N$25,2),"SENIOR"))))))))</f>
        <v>#N/A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2:124" s="5" customFormat="1" ht="30" customHeight="1" x14ac:dyDescent="0.2">
      <c r="B20" s="170"/>
      <c r="C20" s="171"/>
      <c r="D20" s="172"/>
      <c r="E20" s="173"/>
      <c r="F20" s="174" t="s">
        <v>30</v>
      </c>
      <c r="G20" s="175" t="s">
        <v>30</v>
      </c>
      <c r="H20" s="176"/>
      <c r="I20" s="177"/>
      <c r="J20" s="178" t="s">
        <v>30</v>
      </c>
      <c r="K20" s="179"/>
      <c r="L20" s="180"/>
      <c r="M20" s="181"/>
      <c r="N20" s="181"/>
      <c r="O20" s="182" t="str">
        <f t="shared" si="3"/>
        <v/>
      </c>
      <c r="P20" s="180"/>
      <c r="Q20" s="181"/>
      <c r="R20" s="181"/>
      <c r="S20" s="182" t="str">
        <f t="shared" si="4"/>
        <v/>
      </c>
      <c r="T20" s="207" t="str">
        <f t="shared" si="5"/>
        <v/>
      </c>
      <c r="U20" s="183" t="str">
        <f t="shared" si="11"/>
        <v xml:space="preserve">   </v>
      </c>
      <c r="V20" s="184" t="str">
        <f t="shared" si="6"/>
        <v xml:space="preserve"> </v>
      </c>
      <c r="W20" s="185" t="str">
        <f t="shared" si="7"/>
        <v/>
      </c>
      <c r="X20" s="209" t="str">
        <f>IF(E20="","",W20*VLOOKUP(2020-H20,Masterh!C$17:D$72,2,FALSE))</f>
        <v/>
      </c>
      <c r="Y20" s="73"/>
      <c r="AA20" s="37"/>
      <c r="AB20" s="32" t="e">
        <f>IF(E20="H",T20-HLOOKUP(V20,Masterh!$C$1:$CX$9,2,FALSE),T20-HLOOKUP(V20,Masterf!$C$1:$CD$9,2,FALSE))</f>
        <v>#VALUE!</v>
      </c>
      <c r="AC20" s="32" t="e">
        <f>IF(E20="H",T20-HLOOKUP(V20,Masterh!$C$1:$CX$9,3,FALSE),T20-HLOOKUP(V20,Masterf!$C$1:$CD$9,3,FALSE))</f>
        <v>#VALUE!</v>
      </c>
      <c r="AD20" s="32" t="e">
        <f>IF(E20="H",T20-HLOOKUP(V20,Masterh!$C$1:$CX$9,4,FALSE),T20-HLOOKUP(V20,Masterf!$C$1:$CD$9,4,FALSE))</f>
        <v>#VALUE!</v>
      </c>
      <c r="AE20" s="32" t="e">
        <f>IF(E20="H",T20-HLOOKUP(V20,Masterh!$C$1:$CX$9,5,FALSE),T20-HLOOKUP(V20,Masterf!$C$1:$CD$9,5,FALSE))</f>
        <v>#VALUE!</v>
      </c>
      <c r="AF20" s="32" t="e">
        <f>IF(E20="H",T20-HLOOKUP(V20,Masterh!$C$1:$CX$9,6,FALSE),T20-HLOOKUP(V20,Masterf!$C$1:$CD$9,6,FALSE))</f>
        <v>#VALUE!</v>
      </c>
      <c r="AG20" s="32" t="e">
        <f>IF(E20="H",T20-HLOOKUP(V20,Masterh!$C$1:$CX$9,7,FALSE),T20-HLOOKUP(V20,Masterf!$C$1:$CD$9,7,FALSE))</f>
        <v>#VALUE!</v>
      </c>
      <c r="AH20" s="32" t="e">
        <f>IF(E20="H",T20-HLOOKUP(V20,Masterh!$C$1:$CX$9,8,FALSE),T20-HLOOKUP(V20,Masterf!$C$1:$CD$9,8,FALSE))</f>
        <v>#VALUE!</v>
      </c>
      <c r="AI20" s="32" t="e">
        <f>IF(E20="H",T20-HLOOKUP(V20,Masterh!$C$1:$CX$9,9,FALSE),T20-HLOOKUP(V20,Masterf!$C$1:$CD$9,9,FALSE))</f>
        <v>#VALUE!</v>
      </c>
      <c r="AJ20" s="51" t="str">
        <f t="shared" si="8"/>
        <v xml:space="preserve"> </v>
      </c>
      <c r="AK20" s="37"/>
      <c r="AL20" s="52" t="str">
        <f t="shared" si="9"/>
        <v xml:space="preserve"> </v>
      </c>
      <c r="AM20" s="53" t="str">
        <f t="shared" si="10"/>
        <v xml:space="preserve"> </v>
      </c>
      <c r="AN20" s="37" t="e">
        <f>IF(AND(H20&lt;1920),VLOOKUP(K20,Masterh!$F$11:$P$29,11),IF(AND(H20&gt;=1920,H20&lt;1941),VLOOKUP(K20,Masterh!$F$11:$P$29,11),IF(AND(H20&gt;=1941,H20&lt;1946),VLOOKUP(K20,Masterh!$F$11:$P$29,10),IF(AND(H20&gt;=1946,H20&lt;1951),VLOOKUP(K20,Masterh!$F$11:$P$29,9),IF(AND(H20&gt;=1951,H20&lt;1956),VLOOKUP(K20,Masterh!$F$11:$P$29,8),IF(AND(H20&gt;=1956,H20&lt;1961),VLOOKUP(K20,Masterh!$F$11:$P$29,7),IF(AND(H20&gt;=1961,H20&lt;1966),VLOOKUP(K20,Masterh!$F$11:$P$29,6),IF(AND(H20&gt;=1966,H20&lt;1971),VLOOKUP(K20,Masterh!$F$11:$P$29,5),IF(AND(H20&gt;=1971,H20&lt;1976),VLOOKUP(K20,Masterh!$F$11:$P$29,4),IF(AND(H20&gt;=1976,H20&lt;1981),VLOOKUP(K20,Masterh!$F$11:$P$29,3),IF(AND(H20&gt;=1981,H20&lt;1986),VLOOKUP(K20,Masterh!$F$11:$P$29,2),"SENIOR")))))))))))</f>
        <v>#N/A</v>
      </c>
      <c r="AO20" s="37" t="e">
        <f>IF(AND(H20&lt;1951),VLOOKUP(K20,Masterf!$F$11:$N$25,9),IF(AND(H20&gt;=1951,H20&lt;1956),VLOOKUP(K20,Masterf!$F$11:$N$25,8),IF(AND(H20&gt;=1956,H20&lt;1961),VLOOKUP(K20,Masterf!$F$11:$N$25,7),IF(AND(H20&gt;=1961,H20&lt;1966),VLOOKUP(K20,Masterf!$F$11:$N$25,6),IF(AND(H20&gt;=1966,H20&lt;1971),VLOOKUP(K20,Masterf!$F$11:$N$25,5),IF(AND(H20&gt;=1971,H20&lt;1976),VLOOKUP(K20,Masterf!$F$11:$N$25,4),IF(AND(H20&gt;=1976,H20&lt;1981),VLOOKUP(K20,Masterf!$F$11:$N$25,3),IF(AND(H20&gt;=1981,H20&lt;1986),VLOOKUP(K20,Masterf!$F$11:$N$25,2),"SENIOR"))))))))</f>
        <v>#N/A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1" spans="2:124" s="5" customFormat="1" ht="30" customHeight="1" x14ac:dyDescent="0.2">
      <c r="B21" s="170"/>
      <c r="C21" s="171"/>
      <c r="D21" s="172"/>
      <c r="E21" s="173"/>
      <c r="F21" s="174" t="s">
        <v>30</v>
      </c>
      <c r="G21" s="175" t="s">
        <v>30</v>
      </c>
      <c r="H21" s="176"/>
      <c r="I21" s="177"/>
      <c r="J21" s="178" t="s">
        <v>30</v>
      </c>
      <c r="K21" s="179"/>
      <c r="L21" s="180"/>
      <c r="M21" s="181"/>
      <c r="N21" s="181"/>
      <c r="O21" s="182" t="str">
        <f t="shared" si="3"/>
        <v/>
      </c>
      <c r="P21" s="180"/>
      <c r="Q21" s="181"/>
      <c r="R21" s="181"/>
      <c r="S21" s="182" t="str">
        <f t="shared" si="4"/>
        <v/>
      </c>
      <c r="T21" s="207" t="str">
        <f t="shared" si="5"/>
        <v/>
      </c>
      <c r="U21" s="183" t="str">
        <f t="shared" si="11"/>
        <v xml:space="preserve">   </v>
      </c>
      <c r="V21" s="184" t="str">
        <f t="shared" si="6"/>
        <v xml:space="preserve"> </v>
      </c>
      <c r="W21" s="185" t="str">
        <f t="shared" si="7"/>
        <v/>
      </c>
      <c r="X21" s="209" t="str">
        <f>IF(E21="","",W21*VLOOKUP(2020-H21,Masterh!C$17:D$72,2,FALSE))</f>
        <v/>
      </c>
      <c r="Y21" s="73"/>
      <c r="AA21" s="37"/>
      <c r="AB21" s="32" t="e">
        <f>IF(E21="H",T21-HLOOKUP(V21,Masterh!$C$1:$CX$9,2,FALSE),T21-HLOOKUP(V21,Masterf!$C$1:$CD$9,2,FALSE))</f>
        <v>#VALUE!</v>
      </c>
      <c r="AC21" s="32" t="e">
        <f>IF(E21="H",T21-HLOOKUP(V21,Masterh!$C$1:$CX$9,3,FALSE),T21-HLOOKUP(V21,Masterf!$C$1:$CD$9,3,FALSE))</f>
        <v>#VALUE!</v>
      </c>
      <c r="AD21" s="32" t="e">
        <f>IF(E21="H",T21-HLOOKUP(V21,Masterh!$C$1:$CX$9,4,FALSE),T21-HLOOKUP(V21,Masterf!$C$1:$CD$9,4,FALSE))</f>
        <v>#VALUE!</v>
      </c>
      <c r="AE21" s="32" t="e">
        <f>IF(E21="H",T21-HLOOKUP(V21,Masterh!$C$1:$CX$9,5,FALSE),T21-HLOOKUP(V21,Masterf!$C$1:$CD$9,5,FALSE))</f>
        <v>#VALUE!</v>
      </c>
      <c r="AF21" s="32" t="e">
        <f>IF(E21="H",T21-HLOOKUP(V21,Masterh!$C$1:$CX$9,6,FALSE),T21-HLOOKUP(V21,Masterf!$C$1:$CD$9,6,FALSE))</f>
        <v>#VALUE!</v>
      </c>
      <c r="AG21" s="32" t="e">
        <f>IF(E21="H",T21-HLOOKUP(V21,Masterh!$C$1:$CX$9,7,FALSE),T21-HLOOKUP(V21,Masterf!$C$1:$CD$9,7,FALSE))</f>
        <v>#VALUE!</v>
      </c>
      <c r="AH21" s="32" t="e">
        <f>IF(E21="H",T21-HLOOKUP(V21,Masterh!$C$1:$CX$9,8,FALSE),T21-HLOOKUP(V21,Masterf!$C$1:$CD$9,8,FALSE))</f>
        <v>#VALUE!</v>
      </c>
      <c r="AI21" s="32" t="e">
        <f>IF(E21="H",T21-HLOOKUP(V21,Masterh!$C$1:$CX$9,9,FALSE),T21-HLOOKUP(V21,Masterf!$C$1:$CD$9,9,FALSE))</f>
        <v>#VALUE!</v>
      </c>
      <c r="AJ21" s="51" t="str">
        <f t="shared" si="8"/>
        <v xml:space="preserve"> </v>
      </c>
      <c r="AK21" s="37"/>
      <c r="AL21" s="52" t="str">
        <f t="shared" si="9"/>
        <v xml:space="preserve"> </v>
      </c>
      <c r="AM21" s="53" t="str">
        <f t="shared" si="10"/>
        <v xml:space="preserve"> </v>
      </c>
      <c r="AN21" s="37" t="e">
        <f>IF(AND(H21&lt;1920),VLOOKUP(K21,Masterh!$F$11:$P$29,11),IF(AND(H21&gt;=1920,H21&lt;1941),VLOOKUP(K21,Masterh!$F$11:$P$29,11),IF(AND(H21&gt;=1941,H21&lt;1946),VLOOKUP(K21,Masterh!$F$11:$P$29,10),IF(AND(H21&gt;=1946,H21&lt;1951),VLOOKUP(K21,Masterh!$F$11:$P$29,9),IF(AND(H21&gt;=1951,H21&lt;1956),VLOOKUP(K21,Masterh!$F$11:$P$29,8),IF(AND(H21&gt;=1956,H21&lt;1961),VLOOKUP(K21,Masterh!$F$11:$P$29,7),IF(AND(H21&gt;=1961,H21&lt;1966),VLOOKUP(K21,Masterh!$F$11:$P$29,6),IF(AND(H21&gt;=1966,H21&lt;1971),VLOOKUP(K21,Masterh!$F$11:$P$29,5),IF(AND(H21&gt;=1971,H21&lt;1976),VLOOKUP(K21,Masterh!$F$11:$P$29,4),IF(AND(H21&gt;=1976,H21&lt;1981),VLOOKUP(K21,Masterh!$F$11:$P$29,3),IF(AND(H21&gt;=1981,H21&lt;1986),VLOOKUP(K21,Masterh!$F$11:$P$29,2),"SENIOR")))))))))))</f>
        <v>#N/A</v>
      </c>
      <c r="AO21" s="37" t="e">
        <f>IF(AND(H21&lt;1951),VLOOKUP(K21,Masterf!$F$11:$N$25,9),IF(AND(H21&gt;=1951,H21&lt;1956),VLOOKUP(K21,Masterf!$F$11:$N$25,8),IF(AND(H21&gt;=1956,H21&lt;1961),VLOOKUP(K21,Masterf!$F$11:$N$25,7),IF(AND(H21&gt;=1961,H21&lt;1966),VLOOKUP(K21,Masterf!$F$11:$N$25,6),IF(AND(H21&gt;=1966,H21&lt;1971),VLOOKUP(K21,Masterf!$F$11:$N$25,5),IF(AND(H21&gt;=1971,H21&lt;1976),VLOOKUP(K21,Masterf!$F$11:$N$25,4),IF(AND(H21&gt;=1976,H21&lt;1981),VLOOKUP(K21,Masterf!$F$11:$N$25,3),IF(AND(H21&gt;=1981,H21&lt;1986),VLOOKUP(K21,Masterf!$F$11:$N$25,2),"SENIOR"))))))))</f>
        <v>#N/A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</row>
    <row r="22" spans="2:124" s="5" customFormat="1" ht="30" customHeight="1" x14ac:dyDescent="0.2">
      <c r="B22" s="170"/>
      <c r="C22" s="171"/>
      <c r="D22" s="172"/>
      <c r="E22" s="173"/>
      <c r="F22" s="174" t="s">
        <v>30</v>
      </c>
      <c r="G22" s="175" t="s">
        <v>30</v>
      </c>
      <c r="H22" s="176"/>
      <c r="I22" s="177"/>
      <c r="J22" s="178" t="s">
        <v>30</v>
      </c>
      <c r="K22" s="179"/>
      <c r="L22" s="180"/>
      <c r="M22" s="181"/>
      <c r="N22" s="181"/>
      <c r="O22" s="182" t="str">
        <f t="shared" si="3"/>
        <v/>
      </c>
      <c r="P22" s="180"/>
      <c r="Q22" s="181"/>
      <c r="R22" s="181"/>
      <c r="S22" s="182" t="str">
        <f t="shared" si="4"/>
        <v/>
      </c>
      <c r="T22" s="207" t="str">
        <f t="shared" si="5"/>
        <v/>
      </c>
      <c r="U22" s="183" t="str">
        <f t="shared" si="11"/>
        <v xml:space="preserve">   </v>
      </c>
      <c r="V22" s="184" t="str">
        <f t="shared" si="6"/>
        <v xml:space="preserve"> </v>
      </c>
      <c r="W22" s="185" t="str">
        <f t="shared" si="7"/>
        <v/>
      </c>
      <c r="X22" s="209" t="str">
        <f>IF(E22="","",W22*VLOOKUP(2020-H22,Masterh!C$17:D$72,2,FALSE))</f>
        <v/>
      </c>
      <c r="Y22" s="73"/>
      <c r="AA22" s="37"/>
      <c r="AB22" s="32" t="e">
        <f>IF(E22="H",T22-HLOOKUP(V22,Masterh!$C$1:$CX$9,2,FALSE),T22-HLOOKUP(V22,Masterf!$C$1:$CD$9,2,FALSE))</f>
        <v>#VALUE!</v>
      </c>
      <c r="AC22" s="32" t="e">
        <f>IF(E22="H",T22-HLOOKUP(V22,Masterh!$C$1:$CX$9,3,FALSE),T22-HLOOKUP(V22,Masterf!$C$1:$CD$9,3,FALSE))</f>
        <v>#VALUE!</v>
      </c>
      <c r="AD22" s="32" t="e">
        <f>IF(E22="H",T22-HLOOKUP(V22,Masterh!$C$1:$CX$9,4,FALSE),T22-HLOOKUP(V22,Masterf!$C$1:$CD$9,4,FALSE))</f>
        <v>#VALUE!</v>
      </c>
      <c r="AE22" s="32" t="e">
        <f>IF(E22="H",T22-HLOOKUP(V22,Masterh!$C$1:$CX$9,5,FALSE),T22-HLOOKUP(V22,Masterf!$C$1:$CD$9,5,FALSE))</f>
        <v>#VALUE!</v>
      </c>
      <c r="AF22" s="32" t="e">
        <f>IF(E22="H",T22-HLOOKUP(V22,Masterh!$C$1:$CX$9,6,FALSE),T22-HLOOKUP(V22,Masterf!$C$1:$CD$9,6,FALSE))</f>
        <v>#VALUE!</v>
      </c>
      <c r="AG22" s="32" t="e">
        <f>IF(E22="H",T22-HLOOKUP(V22,Masterh!$C$1:$CX$9,7,FALSE),T22-HLOOKUP(V22,Masterf!$C$1:$CD$9,7,FALSE))</f>
        <v>#VALUE!</v>
      </c>
      <c r="AH22" s="32" t="e">
        <f>IF(E22="H",T22-HLOOKUP(V22,Masterh!$C$1:$CX$9,8,FALSE),T22-HLOOKUP(V22,Masterf!$C$1:$CD$9,8,FALSE))</f>
        <v>#VALUE!</v>
      </c>
      <c r="AI22" s="32" t="e">
        <f>IF(E22="H",T22-HLOOKUP(V22,Masterh!$C$1:$CX$9,9,FALSE),T22-HLOOKUP(V22,Masterf!$C$1:$CD$9,9,FALSE))</f>
        <v>#VALUE!</v>
      </c>
      <c r="AJ22" s="51" t="str">
        <f t="shared" si="8"/>
        <v xml:space="preserve"> </v>
      </c>
      <c r="AK22" s="37"/>
      <c r="AL22" s="52" t="str">
        <f t="shared" si="9"/>
        <v xml:space="preserve"> </v>
      </c>
      <c r="AM22" s="53" t="str">
        <f t="shared" si="10"/>
        <v xml:space="preserve"> </v>
      </c>
      <c r="AN22" s="37" t="e">
        <f>IF(AND(H22&lt;1920),VLOOKUP(K22,Masterh!$F$11:$P$29,11),IF(AND(H22&gt;=1920,H22&lt;1941),VLOOKUP(K22,Masterh!$F$11:$P$29,11),IF(AND(H22&gt;=1941,H22&lt;1946),VLOOKUP(K22,Masterh!$F$11:$P$29,10),IF(AND(H22&gt;=1946,H22&lt;1951),VLOOKUP(K22,Masterh!$F$11:$P$29,9),IF(AND(H22&gt;=1951,H22&lt;1956),VLOOKUP(K22,Masterh!$F$11:$P$29,8),IF(AND(H22&gt;=1956,H22&lt;1961),VLOOKUP(K22,Masterh!$F$11:$P$29,7),IF(AND(H22&gt;=1961,H22&lt;1966),VLOOKUP(K22,Masterh!$F$11:$P$29,6),IF(AND(H22&gt;=1966,H22&lt;1971),VLOOKUP(K22,Masterh!$F$11:$P$29,5),IF(AND(H22&gt;=1971,H22&lt;1976),VLOOKUP(K22,Masterh!$F$11:$P$29,4),IF(AND(H22&gt;=1976,H22&lt;1981),VLOOKUP(K22,Masterh!$F$11:$P$29,3),IF(AND(H22&gt;=1981,H22&lt;1986),VLOOKUP(K22,Masterh!$F$11:$P$29,2),"SENIOR")))))))))))</f>
        <v>#N/A</v>
      </c>
      <c r="AO22" s="37" t="e">
        <f>IF(AND(H22&lt;1951),VLOOKUP(K22,Masterf!$F$11:$N$25,9),IF(AND(H22&gt;=1951,H22&lt;1956),VLOOKUP(K22,Masterf!$F$11:$N$25,8),IF(AND(H22&gt;=1956,H22&lt;1961),VLOOKUP(K22,Masterf!$F$11:$N$25,7),IF(AND(H22&gt;=1961,H22&lt;1966),VLOOKUP(K22,Masterf!$F$11:$N$25,6),IF(AND(H22&gt;=1966,H22&lt;1971),VLOOKUP(K22,Masterf!$F$11:$N$25,5),IF(AND(H22&gt;=1971,H22&lt;1976),VLOOKUP(K22,Masterf!$F$11:$N$25,4),IF(AND(H22&gt;=1976,H22&lt;1981),VLOOKUP(K22,Masterf!$F$11:$N$25,3),IF(AND(H22&gt;=1981,H22&lt;1986),VLOOKUP(K22,Masterf!$F$11:$N$25,2),"SENIOR"))))))))</f>
        <v>#N/A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2:124" s="5" customFormat="1" ht="30" customHeight="1" x14ac:dyDescent="0.2">
      <c r="B23" s="170"/>
      <c r="C23" s="171"/>
      <c r="D23" s="172"/>
      <c r="E23" s="173"/>
      <c r="F23" s="174" t="s">
        <v>30</v>
      </c>
      <c r="G23" s="175" t="s">
        <v>30</v>
      </c>
      <c r="H23" s="176"/>
      <c r="I23" s="177"/>
      <c r="J23" s="178" t="s">
        <v>30</v>
      </c>
      <c r="K23" s="179"/>
      <c r="L23" s="180"/>
      <c r="M23" s="181"/>
      <c r="N23" s="181"/>
      <c r="O23" s="182" t="str">
        <f t="shared" si="3"/>
        <v/>
      </c>
      <c r="P23" s="180"/>
      <c r="Q23" s="181"/>
      <c r="R23" s="181"/>
      <c r="S23" s="182" t="str">
        <f t="shared" si="4"/>
        <v/>
      </c>
      <c r="T23" s="207" t="str">
        <f t="shared" si="5"/>
        <v/>
      </c>
      <c r="U23" s="183" t="str">
        <f t="shared" si="11"/>
        <v xml:space="preserve">   </v>
      </c>
      <c r="V23" s="184" t="str">
        <f t="shared" si="6"/>
        <v xml:space="preserve"> </v>
      </c>
      <c r="W23" s="185" t="str">
        <f t="shared" si="7"/>
        <v/>
      </c>
      <c r="X23" s="209" t="str">
        <f>IF(E23="","",W23*VLOOKUP(2020-H23,Masterh!C$17:D$72,2,FALSE))</f>
        <v/>
      </c>
      <c r="Y23" s="73"/>
      <c r="AA23" s="37"/>
      <c r="AB23" s="32" t="e">
        <f>IF(E23="H",T23-HLOOKUP(V23,Masterh!$C$1:$CX$9,2,FALSE),T23-HLOOKUP(V23,Masterf!$C$1:$CD$9,2,FALSE))</f>
        <v>#VALUE!</v>
      </c>
      <c r="AC23" s="32" t="e">
        <f>IF(E23="H",T23-HLOOKUP(V23,Masterh!$C$1:$CX$9,3,FALSE),T23-HLOOKUP(V23,Masterf!$C$1:$CD$9,3,FALSE))</f>
        <v>#VALUE!</v>
      </c>
      <c r="AD23" s="32" t="e">
        <f>IF(E23="H",T23-HLOOKUP(V23,Masterh!$C$1:$CX$9,4,FALSE),T23-HLOOKUP(V23,Masterf!$C$1:$CD$9,4,FALSE))</f>
        <v>#VALUE!</v>
      </c>
      <c r="AE23" s="32" t="e">
        <f>IF(E23="H",T23-HLOOKUP(V23,Masterh!$C$1:$CX$9,5,FALSE),T23-HLOOKUP(V23,Masterf!$C$1:$CD$9,5,FALSE))</f>
        <v>#VALUE!</v>
      </c>
      <c r="AF23" s="32" t="e">
        <f>IF(E23="H",T23-HLOOKUP(V23,Masterh!$C$1:$CX$9,6,FALSE),T23-HLOOKUP(V23,Masterf!$C$1:$CD$9,6,FALSE))</f>
        <v>#VALUE!</v>
      </c>
      <c r="AG23" s="32" t="e">
        <f>IF(E23="H",T23-HLOOKUP(V23,Masterh!$C$1:$CX$9,7,FALSE),T23-HLOOKUP(V23,Masterf!$C$1:$CD$9,7,FALSE))</f>
        <v>#VALUE!</v>
      </c>
      <c r="AH23" s="32" t="e">
        <f>IF(E23="H",T23-HLOOKUP(V23,Masterh!$C$1:$CX$9,8,FALSE),T23-HLOOKUP(V23,Masterf!$C$1:$CD$9,8,FALSE))</f>
        <v>#VALUE!</v>
      </c>
      <c r="AI23" s="32" t="e">
        <f>IF(E23="H",T23-HLOOKUP(V23,Masterh!$C$1:$CX$9,9,FALSE),T23-HLOOKUP(V23,Masterf!$C$1:$CD$9,9,FALSE))</f>
        <v>#VALUE!</v>
      </c>
      <c r="AJ23" s="51" t="str">
        <f t="shared" si="8"/>
        <v xml:space="preserve"> </v>
      </c>
      <c r="AK23" s="37"/>
      <c r="AL23" s="52" t="str">
        <f t="shared" si="9"/>
        <v xml:space="preserve"> </v>
      </c>
      <c r="AM23" s="53" t="str">
        <f t="shared" si="10"/>
        <v xml:space="preserve"> </v>
      </c>
      <c r="AN23" s="37" t="e">
        <f>IF(AND(H23&lt;1920),VLOOKUP(K23,Masterh!$F$11:$P$29,11),IF(AND(H23&gt;=1920,H23&lt;1941),VLOOKUP(K23,Masterh!$F$11:$P$29,11),IF(AND(H23&gt;=1941,H23&lt;1946),VLOOKUP(K23,Masterh!$F$11:$P$29,10),IF(AND(H23&gt;=1946,H23&lt;1951),VLOOKUP(K23,Masterh!$F$11:$P$29,9),IF(AND(H23&gt;=1951,H23&lt;1956),VLOOKUP(K23,Masterh!$F$11:$P$29,8),IF(AND(H23&gt;=1956,H23&lt;1961),VLOOKUP(K23,Masterh!$F$11:$P$29,7),IF(AND(H23&gt;=1961,H23&lt;1966),VLOOKUP(K23,Masterh!$F$11:$P$29,6),IF(AND(H23&gt;=1966,H23&lt;1971),VLOOKUP(K23,Masterh!$F$11:$P$29,5),IF(AND(H23&gt;=1971,H23&lt;1976),VLOOKUP(K23,Masterh!$F$11:$P$29,4),IF(AND(H23&gt;=1976,H23&lt;1981),VLOOKUP(K23,Masterh!$F$11:$P$29,3),IF(AND(H23&gt;=1981,H23&lt;1986),VLOOKUP(K23,Masterh!$F$11:$P$29,2),"SENIOR")))))))))))</f>
        <v>#N/A</v>
      </c>
      <c r="AO23" s="37" t="e">
        <f>IF(AND(H23&lt;1951),VLOOKUP(K23,Masterf!$F$11:$N$25,9),IF(AND(H23&gt;=1951,H23&lt;1956),VLOOKUP(K23,Masterf!$F$11:$N$25,8),IF(AND(H23&gt;=1956,H23&lt;1961),VLOOKUP(K23,Masterf!$F$11:$N$25,7),IF(AND(H23&gt;=1961,H23&lt;1966),VLOOKUP(K23,Masterf!$F$11:$N$25,6),IF(AND(H23&gt;=1966,H23&lt;1971),VLOOKUP(K23,Masterf!$F$11:$N$25,5),IF(AND(H23&gt;=1971,H23&lt;1976),VLOOKUP(K23,Masterf!$F$11:$N$25,4),IF(AND(H23&gt;=1976,H23&lt;1981),VLOOKUP(K23,Masterf!$F$11:$N$25,3),IF(AND(H23&gt;=1981,H23&lt;1986),VLOOKUP(K23,Masterf!$F$11:$N$25,2),"SENIOR"))))))))</f>
        <v>#N/A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</row>
    <row r="24" spans="2:124" s="5" customFormat="1" ht="30" customHeight="1" x14ac:dyDescent="0.2">
      <c r="B24" s="170"/>
      <c r="C24" s="171"/>
      <c r="D24" s="172"/>
      <c r="E24" s="173"/>
      <c r="F24" s="174" t="s">
        <v>30</v>
      </c>
      <c r="G24" s="175" t="s">
        <v>30</v>
      </c>
      <c r="H24" s="176"/>
      <c r="I24" s="177"/>
      <c r="J24" s="178"/>
      <c r="K24" s="179"/>
      <c r="L24" s="180"/>
      <c r="M24" s="181"/>
      <c r="N24" s="181"/>
      <c r="O24" s="182" t="str">
        <f t="shared" si="3"/>
        <v/>
      </c>
      <c r="P24" s="180"/>
      <c r="Q24" s="181"/>
      <c r="R24" s="181"/>
      <c r="S24" s="182" t="str">
        <f t="shared" si="4"/>
        <v/>
      </c>
      <c r="T24" s="207" t="str">
        <f t="shared" si="5"/>
        <v/>
      </c>
      <c r="U24" s="183" t="str">
        <f t="shared" si="11"/>
        <v xml:space="preserve">   </v>
      </c>
      <c r="V24" s="184" t="str">
        <f t="shared" si="6"/>
        <v xml:space="preserve"> </v>
      </c>
      <c r="W24" s="185" t="str">
        <f t="shared" si="7"/>
        <v/>
      </c>
      <c r="X24" s="209" t="str">
        <f>IF(E24="","",W24*VLOOKUP(2020-H24,Masterh!C$17:D$72,2,FALSE))</f>
        <v/>
      </c>
      <c r="Y24" s="73"/>
      <c r="AA24" s="37"/>
      <c r="AB24" s="32" t="e">
        <f>IF(E24="H",T24-HLOOKUP(V24,Masterh!$C$1:$CX$9,2,FALSE),T24-HLOOKUP(V24,Masterf!$C$1:$CD$9,2,FALSE))</f>
        <v>#VALUE!</v>
      </c>
      <c r="AC24" s="32" t="e">
        <f>IF(E24="H",T24-HLOOKUP(V24,Masterh!$C$1:$CX$9,3,FALSE),T24-HLOOKUP(V24,Masterf!$C$1:$CD$9,3,FALSE))</f>
        <v>#VALUE!</v>
      </c>
      <c r="AD24" s="32" t="e">
        <f>IF(E24="H",T24-HLOOKUP(V24,Masterh!$C$1:$CX$9,4,FALSE),T24-HLOOKUP(V24,Masterf!$C$1:$CD$9,4,FALSE))</f>
        <v>#VALUE!</v>
      </c>
      <c r="AE24" s="32" t="e">
        <f>IF(E24="H",T24-HLOOKUP(V24,Masterh!$C$1:$CX$9,5,FALSE),T24-HLOOKUP(V24,Masterf!$C$1:$CD$9,5,FALSE))</f>
        <v>#VALUE!</v>
      </c>
      <c r="AF24" s="32" t="e">
        <f>IF(E24="H",T24-HLOOKUP(V24,Masterh!$C$1:$CX$9,6,FALSE),T24-HLOOKUP(V24,Masterf!$C$1:$CD$9,6,FALSE))</f>
        <v>#VALUE!</v>
      </c>
      <c r="AG24" s="32" t="e">
        <f>IF(E24="H",T24-HLOOKUP(V24,Masterh!$C$1:$CX$9,7,FALSE),T24-HLOOKUP(V24,Masterf!$C$1:$CD$9,7,FALSE))</f>
        <v>#VALUE!</v>
      </c>
      <c r="AH24" s="32" t="e">
        <f>IF(E24="H",T24-HLOOKUP(V24,Masterh!$C$1:$CX$9,8,FALSE),T24-HLOOKUP(V24,Masterf!$C$1:$CD$9,8,FALSE))</f>
        <v>#VALUE!</v>
      </c>
      <c r="AI24" s="32" t="e">
        <f>IF(E24="H",T24-HLOOKUP(V24,Masterh!$C$1:$CX$9,9,FALSE),T24-HLOOKUP(V24,Masterf!$C$1:$CD$9,9,FALSE))</f>
        <v>#VALUE!</v>
      </c>
      <c r="AJ24" s="51" t="str">
        <f t="shared" si="8"/>
        <v xml:space="preserve"> </v>
      </c>
      <c r="AK24" s="37"/>
      <c r="AL24" s="52" t="str">
        <f t="shared" si="9"/>
        <v xml:space="preserve"> </v>
      </c>
      <c r="AM24" s="53" t="str">
        <f t="shared" si="10"/>
        <v xml:space="preserve"> </v>
      </c>
      <c r="AN24" s="37" t="e">
        <f>IF(AND(H24&lt;1920),VLOOKUP(K24,Masterh!$F$11:$P$29,11),IF(AND(H24&gt;=1920,H24&lt;1941),VLOOKUP(K24,Masterh!$F$11:$P$29,11),IF(AND(H24&gt;=1941,H24&lt;1946),VLOOKUP(K24,Masterh!$F$11:$P$29,10),IF(AND(H24&gt;=1946,H24&lt;1951),VLOOKUP(K24,Masterh!$F$11:$P$29,9),IF(AND(H24&gt;=1951,H24&lt;1956),VLOOKUP(K24,Masterh!$F$11:$P$29,8),IF(AND(H24&gt;=1956,H24&lt;1961),VLOOKUP(K24,Masterh!$F$11:$P$29,7),IF(AND(H24&gt;=1961,H24&lt;1966),VLOOKUP(K24,Masterh!$F$11:$P$29,6),IF(AND(H24&gt;=1966,H24&lt;1971),VLOOKUP(K24,Masterh!$F$11:$P$29,5),IF(AND(H24&gt;=1971,H24&lt;1976),VLOOKUP(K24,Masterh!$F$11:$P$29,4),IF(AND(H24&gt;=1976,H24&lt;1981),VLOOKUP(K24,Masterh!$F$11:$P$29,3),IF(AND(H24&gt;=1981,H24&lt;1986),VLOOKUP(K24,Masterh!$F$11:$P$29,2),"SENIOR")))))))))))</f>
        <v>#N/A</v>
      </c>
      <c r="AO24" s="37" t="e">
        <f>IF(AND(H24&lt;1951),VLOOKUP(K24,Masterf!$F$11:$N$25,9),IF(AND(H24&gt;=1951,H24&lt;1956),VLOOKUP(K24,Masterf!$F$11:$N$25,8),IF(AND(H24&gt;=1956,H24&lt;1961),VLOOKUP(K24,Masterf!$F$11:$N$25,7),IF(AND(H24&gt;=1961,H24&lt;1966),VLOOKUP(K24,Masterf!$F$11:$N$25,6),IF(AND(H24&gt;=1966,H24&lt;1971),VLOOKUP(K24,Masterf!$F$11:$N$25,5),IF(AND(H24&gt;=1971,H24&lt;1976),VLOOKUP(K24,Masterf!$F$11:$N$25,4),IF(AND(H24&gt;=1976,H24&lt;1981),VLOOKUP(K24,Masterf!$F$11:$N$25,3),IF(AND(H24&gt;=1981,H24&lt;1986),VLOOKUP(K24,Masterf!$F$11:$N$25,2),"SENIOR"))))))))</f>
        <v>#N/A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</row>
    <row r="25" spans="2:124" s="5" customFormat="1" ht="30" customHeight="1" x14ac:dyDescent="0.2">
      <c r="B25" s="170"/>
      <c r="C25" s="171"/>
      <c r="D25" s="172"/>
      <c r="E25" s="173"/>
      <c r="F25" s="174" t="s">
        <v>30</v>
      </c>
      <c r="G25" s="175" t="s">
        <v>30</v>
      </c>
      <c r="H25" s="176"/>
      <c r="I25" s="177"/>
      <c r="J25" s="178"/>
      <c r="K25" s="179"/>
      <c r="L25" s="180"/>
      <c r="M25" s="181"/>
      <c r="N25" s="181"/>
      <c r="O25" s="182" t="str">
        <f t="shared" si="3"/>
        <v/>
      </c>
      <c r="P25" s="180"/>
      <c r="Q25" s="181"/>
      <c r="R25" s="181"/>
      <c r="S25" s="182" t="str">
        <f t="shared" si="4"/>
        <v/>
      </c>
      <c r="T25" s="207" t="str">
        <f t="shared" si="5"/>
        <v/>
      </c>
      <c r="U25" s="183" t="str">
        <f t="shared" si="11"/>
        <v xml:space="preserve">   </v>
      </c>
      <c r="V25" s="184" t="str">
        <f t="shared" si="6"/>
        <v xml:space="preserve"> </v>
      </c>
      <c r="W25" s="185" t="str">
        <f t="shared" si="7"/>
        <v/>
      </c>
      <c r="X25" s="209" t="str">
        <f>IF(E25="","",W25*VLOOKUP(2020-H25,Masterh!C$17:D$72,2,FALSE))</f>
        <v/>
      </c>
      <c r="Y25" s="73"/>
      <c r="AA25" s="37"/>
      <c r="AB25" s="32" t="e">
        <f>IF(E25="H",T25-HLOOKUP(V25,Masterh!$C$1:$CX$9,2,FALSE),T25-HLOOKUP(V25,Masterf!$C$1:$CD$9,2,FALSE))</f>
        <v>#VALUE!</v>
      </c>
      <c r="AC25" s="32" t="e">
        <f>IF(E25="H",T25-HLOOKUP(V25,Masterh!$C$1:$CX$9,3,FALSE),T25-HLOOKUP(V25,Masterf!$C$1:$CD$9,3,FALSE))</f>
        <v>#VALUE!</v>
      </c>
      <c r="AD25" s="32" t="e">
        <f>IF(E25="H",T25-HLOOKUP(V25,Masterh!$C$1:$CX$9,4,FALSE),T25-HLOOKUP(V25,Masterf!$C$1:$CD$9,4,FALSE))</f>
        <v>#VALUE!</v>
      </c>
      <c r="AE25" s="32" t="e">
        <f>IF(E25="H",T25-HLOOKUP(V25,Masterh!$C$1:$CX$9,5,FALSE),T25-HLOOKUP(V25,Masterf!$C$1:$CD$9,5,FALSE))</f>
        <v>#VALUE!</v>
      </c>
      <c r="AF25" s="32" t="e">
        <f>IF(E25="H",T25-HLOOKUP(V25,Masterh!$C$1:$CX$9,6,FALSE),T25-HLOOKUP(V25,Masterf!$C$1:$CD$9,6,FALSE))</f>
        <v>#VALUE!</v>
      </c>
      <c r="AG25" s="32" t="e">
        <f>IF(E25="H",T25-HLOOKUP(V25,Masterh!$C$1:$CX$9,7,FALSE),T25-HLOOKUP(V25,Masterf!$C$1:$CD$9,7,FALSE))</f>
        <v>#VALUE!</v>
      </c>
      <c r="AH25" s="32" t="e">
        <f>IF(E25="H",T25-HLOOKUP(V25,Masterh!$C$1:$CX$9,8,FALSE),T25-HLOOKUP(V25,Masterf!$C$1:$CD$9,8,FALSE))</f>
        <v>#VALUE!</v>
      </c>
      <c r="AI25" s="32" t="e">
        <f>IF(E25="H",T25-HLOOKUP(V25,Masterh!$C$1:$CX$9,9,FALSE),T25-HLOOKUP(V25,Masterf!$C$1:$CD$9,9,FALSE))</f>
        <v>#VALUE!</v>
      </c>
      <c r="AJ25" s="51" t="str">
        <f t="shared" si="8"/>
        <v xml:space="preserve"> </v>
      </c>
      <c r="AK25" s="37"/>
      <c r="AL25" s="52" t="str">
        <f t="shared" si="9"/>
        <v xml:space="preserve"> </v>
      </c>
      <c r="AM25" s="53" t="str">
        <f t="shared" si="10"/>
        <v xml:space="preserve"> </v>
      </c>
      <c r="AN25" s="37" t="e">
        <f>IF(AND(H25&lt;1920),VLOOKUP(K25,Masterh!$F$11:$P$29,11),IF(AND(H25&gt;=1920,H25&lt;1941),VLOOKUP(K25,Masterh!$F$11:$P$29,11),IF(AND(H25&gt;=1941,H25&lt;1946),VLOOKUP(K25,Masterh!$F$11:$P$29,10),IF(AND(H25&gt;=1946,H25&lt;1951),VLOOKUP(K25,Masterh!$F$11:$P$29,9),IF(AND(H25&gt;=1951,H25&lt;1956),VLOOKUP(K25,Masterh!$F$11:$P$29,8),IF(AND(H25&gt;=1956,H25&lt;1961),VLOOKUP(K25,Masterh!$F$11:$P$29,7),IF(AND(H25&gt;=1961,H25&lt;1966),VLOOKUP(K25,Masterh!$F$11:$P$29,6),IF(AND(H25&gt;=1966,H25&lt;1971),VLOOKUP(K25,Masterh!$F$11:$P$29,5),IF(AND(H25&gt;=1971,H25&lt;1976),VLOOKUP(K25,Masterh!$F$11:$P$29,4),IF(AND(H25&gt;=1976,H25&lt;1981),VLOOKUP(K25,Masterh!$F$11:$P$29,3),IF(AND(H25&gt;=1981,H25&lt;1986),VLOOKUP(K25,Masterh!$F$11:$P$29,2),"SENIOR")))))))))))</f>
        <v>#N/A</v>
      </c>
      <c r="AO25" s="37" t="e">
        <f>IF(AND(H25&lt;1951),VLOOKUP(K25,Masterf!$F$11:$N$25,9),IF(AND(H25&gt;=1951,H25&lt;1956),VLOOKUP(K25,Masterf!$F$11:$N$25,8),IF(AND(H25&gt;=1956,H25&lt;1961),VLOOKUP(K25,Masterf!$F$11:$N$25,7),IF(AND(H25&gt;=1961,H25&lt;1966),VLOOKUP(K25,Masterf!$F$11:$N$25,6),IF(AND(H25&gt;=1966,H25&lt;1971),VLOOKUP(K25,Masterf!$F$11:$N$25,5),IF(AND(H25&gt;=1971,H25&lt;1976),VLOOKUP(K25,Masterf!$F$11:$N$25,4),IF(AND(H25&gt;=1976,H25&lt;1981),VLOOKUP(K25,Masterf!$F$11:$N$25,3),IF(AND(H25&gt;=1981,H25&lt;1986),VLOOKUP(K25,Masterf!$F$11:$N$25,2),"SENIOR"))))))))</f>
        <v>#N/A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</row>
    <row r="26" spans="2:124" s="5" customFormat="1" ht="30" customHeight="1" x14ac:dyDescent="0.2">
      <c r="B26" s="170"/>
      <c r="C26" s="171"/>
      <c r="D26" s="172"/>
      <c r="E26" s="173"/>
      <c r="F26" s="174" t="s">
        <v>30</v>
      </c>
      <c r="G26" s="175" t="s">
        <v>30</v>
      </c>
      <c r="H26" s="176"/>
      <c r="I26" s="177"/>
      <c r="J26" s="178"/>
      <c r="K26" s="179"/>
      <c r="L26" s="180"/>
      <c r="M26" s="181"/>
      <c r="N26" s="181"/>
      <c r="O26" s="182" t="str">
        <f t="shared" si="3"/>
        <v/>
      </c>
      <c r="P26" s="180"/>
      <c r="Q26" s="181"/>
      <c r="R26" s="181"/>
      <c r="S26" s="182" t="str">
        <f t="shared" si="4"/>
        <v/>
      </c>
      <c r="T26" s="207" t="str">
        <f t="shared" si="5"/>
        <v/>
      </c>
      <c r="U26" s="183" t="str">
        <f t="shared" si="11"/>
        <v xml:space="preserve">   </v>
      </c>
      <c r="V26" s="184" t="str">
        <f t="shared" si="6"/>
        <v xml:space="preserve"> </v>
      </c>
      <c r="W26" s="185" t="str">
        <f t="shared" si="7"/>
        <v/>
      </c>
      <c r="X26" s="209" t="str">
        <f>IF(E26="","",W26*VLOOKUP(2020-H26,Masterh!C$17:D$72,2,FALSE))</f>
        <v/>
      </c>
      <c r="Y26" s="73"/>
      <c r="AA26" s="37"/>
      <c r="AB26" s="32" t="e">
        <f>IF(E26="H",T26-HLOOKUP(V26,Masterh!$C$1:$CX$9,2,FALSE),T26-HLOOKUP(V26,Masterf!$C$1:$CD$9,2,FALSE))</f>
        <v>#VALUE!</v>
      </c>
      <c r="AC26" s="32" t="e">
        <f>IF(E26="H",T26-HLOOKUP(V26,Masterh!$C$1:$CX$9,3,FALSE),T26-HLOOKUP(V26,Masterf!$C$1:$CD$9,3,FALSE))</f>
        <v>#VALUE!</v>
      </c>
      <c r="AD26" s="32" t="e">
        <f>IF(E26="H",T26-HLOOKUP(V26,Masterh!$C$1:$CX$9,4,FALSE),T26-HLOOKUP(V26,Masterf!$C$1:$CD$9,4,FALSE))</f>
        <v>#VALUE!</v>
      </c>
      <c r="AE26" s="32" t="e">
        <f>IF(E26="H",T26-HLOOKUP(V26,Masterh!$C$1:$CX$9,5,FALSE),T26-HLOOKUP(V26,Masterf!$C$1:$CD$9,5,FALSE))</f>
        <v>#VALUE!</v>
      </c>
      <c r="AF26" s="32" t="e">
        <f>IF(E26="H",T26-HLOOKUP(V26,Masterh!$C$1:$CX$9,6,FALSE),T26-HLOOKUP(V26,Masterf!$C$1:$CD$9,6,FALSE))</f>
        <v>#VALUE!</v>
      </c>
      <c r="AG26" s="32" t="e">
        <f>IF(E26="H",T26-HLOOKUP(V26,Masterh!$C$1:$CX$9,7,FALSE),T26-HLOOKUP(V26,Masterf!$C$1:$CD$9,7,FALSE))</f>
        <v>#VALUE!</v>
      </c>
      <c r="AH26" s="32" t="e">
        <f>IF(E26="H",T26-HLOOKUP(V26,Masterh!$C$1:$CX$9,8,FALSE),T26-HLOOKUP(V26,Masterf!$C$1:$CD$9,8,FALSE))</f>
        <v>#VALUE!</v>
      </c>
      <c r="AI26" s="32" t="e">
        <f>IF(E26="H",T26-HLOOKUP(V26,Masterh!$C$1:$CX$9,9,FALSE),T26-HLOOKUP(V26,Masterf!$C$1:$CD$9,9,FALSE))</f>
        <v>#VALUE!</v>
      </c>
      <c r="AJ26" s="51" t="str">
        <f t="shared" si="8"/>
        <v xml:space="preserve"> </v>
      </c>
      <c r="AK26" s="37"/>
      <c r="AL26" s="52" t="str">
        <f t="shared" si="9"/>
        <v xml:space="preserve"> </v>
      </c>
      <c r="AM26" s="53" t="str">
        <f t="shared" si="10"/>
        <v xml:space="preserve"> </v>
      </c>
      <c r="AN26" s="37" t="e">
        <f>IF(AND(H26&lt;1920),VLOOKUP(K26,Masterh!$F$11:$P$29,11),IF(AND(H26&gt;=1920,H26&lt;1941),VLOOKUP(K26,Masterh!$F$11:$P$29,11),IF(AND(H26&gt;=1941,H26&lt;1946),VLOOKUP(K26,Masterh!$F$11:$P$29,10),IF(AND(H26&gt;=1946,H26&lt;1951),VLOOKUP(K26,Masterh!$F$11:$P$29,9),IF(AND(H26&gt;=1951,H26&lt;1956),VLOOKUP(K26,Masterh!$F$11:$P$29,8),IF(AND(H26&gt;=1956,H26&lt;1961),VLOOKUP(K26,Masterh!$F$11:$P$29,7),IF(AND(H26&gt;=1961,H26&lt;1966),VLOOKUP(K26,Masterh!$F$11:$P$29,6),IF(AND(H26&gt;=1966,H26&lt;1971),VLOOKUP(K26,Masterh!$F$11:$P$29,5),IF(AND(H26&gt;=1971,H26&lt;1976),VLOOKUP(K26,Masterh!$F$11:$P$29,4),IF(AND(H26&gt;=1976,H26&lt;1981),VLOOKUP(K26,Masterh!$F$11:$P$29,3),IF(AND(H26&gt;=1981,H26&lt;1986),VLOOKUP(K26,Masterh!$F$11:$P$29,2),"SENIOR")))))))))))</f>
        <v>#N/A</v>
      </c>
      <c r="AO26" s="37" t="e">
        <f>IF(AND(H26&lt;1951),VLOOKUP(K26,Masterf!$F$11:$N$25,9),IF(AND(H26&gt;=1951,H26&lt;1956),VLOOKUP(K26,Masterf!$F$11:$N$25,8),IF(AND(H26&gt;=1956,H26&lt;1961),VLOOKUP(K26,Masterf!$F$11:$N$25,7),IF(AND(H26&gt;=1961,H26&lt;1966),VLOOKUP(K26,Masterf!$F$11:$N$25,6),IF(AND(H26&gt;=1966,H26&lt;1971),VLOOKUP(K26,Masterf!$F$11:$N$25,5),IF(AND(H26&gt;=1971,H26&lt;1976),VLOOKUP(K26,Masterf!$F$11:$N$25,4),IF(AND(H26&gt;=1976,H26&lt;1981),VLOOKUP(K26,Masterf!$F$11:$N$25,3),IF(AND(H26&gt;=1981,H26&lt;1986),VLOOKUP(K26,Masterf!$F$11:$N$25,2),"SENIOR"))))))))</f>
        <v>#N/A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</row>
    <row r="27" spans="2:124" s="5" customFormat="1" ht="30" customHeight="1" x14ac:dyDescent="0.2">
      <c r="B27" s="170"/>
      <c r="C27" s="171"/>
      <c r="D27" s="172"/>
      <c r="E27" s="173"/>
      <c r="F27" s="174" t="s">
        <v>30</v>
      </c>
      <c r="G27" s="175" t="s">
        <v>30</v>
      </c>
      <c r="H27" s="176"/>
      <c r="I27" s="177"/>
      <c r="J27" s="178"/>
      <c r="K27" s="179"/>
      <c r="L27" s="180"/>
      <c r="M27" s="181"/>
      <c r="N27" s="181"/>
      <c r="O27" s="182" t="str">
        <f t="shared" si="3"/>
        <v/>
      </c>
      <c r="P27" s="180"/>
      <c r="Q27" s="181"/>
      <c r="R27" s="181"/>
      <c r="S27" s="182" t="str">
        <f t="shared" si="4"/>
        <v/>
      </c>
      <c r="T27" s="207" t="str">
        <f t="shared" si="5"/>
        <v/>
      </c>
      <c r="U27" s="183" t="str">
        <f t="shared" si="11"/>
        <v xml:space="preserve">   </v>
      </c>
      <c r="V27" s="184" t="str">
        <f t="shared" si="6"/>
        <v xml:space="preserve"> </v>
      </c>
      <c r="W27" s="185" t="str">
        <f t="shared" si="7"/>
        <v/>
      </c>
      <c r="X27" s="209" t="str">
        <f>IF(E27="","",W27*VLOOKUP(2020-H27,Masterh!C$17:D$72,2,FALSE))</f>
        <v/>
      </c>
      <c r="Y27" s="73"/>
      <c r="AA27" s="37"/>
      <c r="AB27" s="32" t="e">
        <f>IF(E27="H",T27-HLOOKUP(V27,Masterh!$C$1:$CX$9,2,FALSE),T27-HLOOKUP(V27,Masterf!$C$1:$CD$9,2,FALSE))</f>
        <v>#VALUE!</v>
      </c>
      <c r="AC27" s="32" t="e">
        <f>IF(E27="H",T27-HLOOKUP(V27,Masterh!$C$1:$CX$9,3,FALSE),T27-HLOOKUP(V27,Masterf!$C$1:$CD$9,3,FALSE))</f>
        <v>#VALUE!</v>
      </c>
      <c r="AD27" s="32" t="e">
        <f>IF(E27="H",T27-HLOOKUP(V27,Masterh!$C$1:$CX$9,4,FALSE),T27-HLOOKUP(V27,Masterf!$C$1:$CD$9,4,FALSE))</f>
        <v>#VALUE!</v>
      </c>
      <c r="AE27" s="32" t="e">
        <f>IF(E27="H",T27-HLOOKUP(V27,Masterh!$C$1:$CX$9,5,FALSE),T27-HLOOKUP(V27,Masterf!$C$1:$CD$9,5,FALSE))</f>
        <v>#VALUE!</v>
      </c>
      <c r="AF27" s="32" t="e">
        <f>IF(E27="H",T27-HLOOKUP(V27,Masterh!$C$1:$CX$9,6,FALSE),T27-HLOOKUP(V27,Masterf!$C$1:$CD$9,6,FALSE))</f>
        <v>#VALUE!</v>
      </c>
      <c r="AG27" s="32" t="e">
        <f>IF(E27="H",T27-HLOOKUP(V27,Masterh!$C$1:$CX$9,7,FALSE),T27-HLOOKUP(V27,Masterf!$C$1:$CD$9,7,FALSE))</f>
        <v>#VALUE!</v>
      </c>
      <c r="AH27" s="32" t="e">
        <f>IF(E27="H",T27-HLOOKUP(V27,Masterh!$C$1:$CX$9,8,FALSE),T27-HLOOKUP(V27,Masterf!$C$1:$CD$9,8,FALSE))</f>
        <v>#VALUE!</v>
      </c>
      <c r="AI27" s="32" t="e">
        <f>IF(E27="H",T27-HLOOKUP(V27,Masterh!$C$1:$CX$9,9,FALSE),T27-HLOOKUP(V27,Masterf!$C$1:$CD$9,9,FALSE))</f>
        <v>#VALUE!</v>
      </c>
      <c r="AJ27" s="51" t="str">
        <f t="shared" si="8"/>
        <v xml:space="preserve"> </v>
      </c>
      <c r="AK27" s="37"/>
      <c r="AL27" s="52" t="str">
        <f t="shared" si="9"/>
        <v xml:space="preserve"> </v>
      </c>
      <c r="AM27" s="53" t="str">
        <f t="shared" si="10"/>
        <v xml:space="preserve"> </v>
      </c>
      <c r="AN27" s="37" t="e">
        <f>IF(AND(H27&lt;1920),VLOOKUP(K27,Masterh!$F$11:$P$29,11),IF(AND(H27&gt;=1920,H27&lt;1941),VLOOKUP(K27,Masterh!$F$11:$P$29,11),IF(AND(H27&gt;=1941,H27&lt;1946),VLOOKUP(K27,Masterh!$F$11:$P$29,10),IF(AND(H27&gt;=1946,H27&lt;1951),VLOOKUP(K27,Masterh!$F$11:$P$29,9),IF(AND(H27&gt;=1951,H27&lt;1956),VLOOKUP(K27,Masterh!$F$11:$P$29,8),IF(AND(H27&gt;=1956,H27&lt;1961),VLOOKUP(K27,Masterh!$F$11:$P$29,7),IF(AND(H27&gt;=1961,H27&lt;1966),VLOOKUP(K27,Masterh!$F$11:$P$29,6),IF(AND(H27&gt;=1966,H27&lt;1971),VLOOKUP(K27,Masterh!$F$11:$P$29,5),IF(AND(H27&gt;=1971,H27&lt;1976),VLOOKUP(K27,Masterh!$F$11:$P$29,4),IF(AND(H27&gt;=1976,H27&lt;1981),VLOOKUP(K27,Masterh!$F$11:$P$29,3),IF(AND(H27&gt;=1981,H27&lt;1986),VLOOKUP(K27,Masterh!$F$11:$P$29,2),"SENIOR")))))))))))</f>
        <v>#N/A</v>
      </c>
      <c r="AO27" s="37" t="e">
        <f>IF(AND(H27&lt;1951),VLOOKUP(K27,Masterf!$F$11:$N$25,9),IF(AND(H27&gt;=1951,H27&lt;1956),VLOOKUP(K27,Masterf!$F$11:$N$25,8),IF(AND(H27&gt;=1956,H27&lt;1961),VLOOKUP(K27,Masterf!$F$11:$N$25,7),IF(AND(H27&gt;=1961,H27&lt;1966),VLOOKUP(K27,Masterf!$F$11:$N$25,6),IF(AND(H27&gt;=1966,H27&lt;1971),VLOOKUP(K27,Masterf!$F$11:$N$25,5),IF(AND(H27&gt;=1971,H27&lt;1976),VLOOKUP(K27,Masterf!$F$11:$N$25,4),IF(AND(H27&gt;=1976,H27&lt;1981),VLOOKUP(K27,Masterf!$F$11:$N$25,3),IF(AND(H27&gt;=1981,H27&lt;1986),VLOOKUP(K27,Masterf!$F$11:$N$25,2),"SENIOR"))))))))</f>
        <v>#N/A</v>
      </c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</row>
    <row r="28" spans="2:124" s="5" customFormat="1" ht="30" customHeight="1" x14ac:dyDescent="0.2">
      <c r="B28" s="170"/>
      <c r="C28" s="171"/>
      <c r="D28" s="172"/>
      <c r="E28" s="173"/>
      <c r="F28" s="174" t="s">
        <v>30</v>
      </c>
      <c r="G28" s="175" t="s">
        <v>30</v>
      </c>
      <c r="H28" s="176"/>
      <c r="I28" s="177"/>
      <c r="J28" s="178" t="s">
        <v>30</v>
      </c>
      <c r="K28" s="179"/>
      <c r="L28" s="180"/>
      <c r="M28" s="181"/>
      <c r="N28" s="181"/>
      <c r="O28" s="182" t="str">
        <f t="shared" si="3"/>
        <v/>
      </c>
      <c r="P28" s="180"/>
      <c r="Q28" s="181"/>
      <c r="R28" s="181"/>
      <c r="S28" s="182" t="str">
        <f t="shared" si="4"/>
        <v/>
      </c>
      <c r="T28" s="207" t="str">
        <f t="shared" si="5"/>
        <v/>
      </c>
      <c r="U28" s="183" t="str">
        <f t="shared" si="11"/>
        <v xml:space="preserve">   </v>
      </c>
      <c r="V28" s="184" t="str">
        <f t="shared" si="6"/>
        <v xml:space="preserve"> </v>
      </c>
      <c r="W28" s="185" t="str">
        <f t="shared" si="7"/>
        <v/>
      </c>
      <c r="X28" s="209" t="str">
        <f>IF(E28="","",W28*VLOOKUP(2020-H28,Masterh!C$17:D$72,2,FALSE))</f>
        <v/>
      </c>
      <c r="Y28" s="73"/>
      <c r="AA28" s="37"/>
      <c r="AB28" s="32" t="e">
        <f>IF(E28="H",T28-HLOOKUP(V28,Masterh!$C$1:$CX$9,2,FALSE),T28-HLOOKUP(V28,Masterf!$C$1:$CD$9,2,FALSE))</f>
        <v>#VALUE!</v>
      </c>
      <c r="AC28" s="32" t="e">
        <f>IF(E28="H",T28-HLOOKUP(V28,Masterh!$C$1:$CX$9,3,FALSE),T28-HLOOKUP(V28,Masterf!$C$1:$CD$9,3,FALSE))</f>
        <v>#VALUE!</v>
      </c>
      <c r="AD28" s="32" t="e">
        <f>IF(E28="H",T28-HLOOKUP(V28,Masterh!$C$1:$CX$9,4,FALSE),T28-HLOOKUP(V28,Masterf!$C$1:$CD$9,4,FALSE))</f>
        <v>#VALUE!</v>
      </c>
      <c r="AE28" s="32" t="e">
        <f>IF(E28="H",T28-HLOOKUP(V28,Masterh!$C$1:$CX$9,5,FALSE),T28-HLOOKUP(V28,Masterf!$C$1:$CD$9,5,FALSE))</f>
        <v>#VALUE!</v>
      </c>
      <c r="AF28" s="32" t="e">
        <f>IF(E28="H",T28-HLOOKUP(V28,Masterh!$C$1:$CX$9,6,FALSE),T28-HLOOKUP(V28,Masterf!$C$1:$CD$9,6,FALSE))</f>
        <v>#VALUE!</v>
      </c>
      <c r="AG28" s="32" t="e">
        <f>IF(E28="H",T28-HLOOKUP(V28,Masterh!$C$1:$CX$9,7,FALSE),T28-HLOOKUP(V28,Masterf!$C$1:$CD$9,7,FALSE))</f>
        <v>#VALUE!</v>
      </c>
      <c r="AH28" s="32" t="e">
        <f>IF(E28="H",T28-HLOOKUP(V28,Masterh!$C$1:$CX$9,8,FALSE),T28-HLOOKUP(V28,Masterf!$C$1:$CD$9,8,FALSE))</f>
        <v>#VALUE!</v>
      </c>
      <c r="AI28" s="32" t="e">
        <f>IF(E28="H",T28-HLOOKUP(V28,Masterh!$C$1:$CX$9,9,FALSE),T28-HLOOKUP(V28,Masterf!$C$1:$CD$9,9,FALSE))</f>
        <v>#VALUE!</v>
      </c>
      <c r="AJ28" s="51" t="str">
        <f t="shared" si="8"/>
        <v xml:space="preserve"> </v>
      </c>
      <c r="AK28" s="37"/>
      <c r="AL28" s="52" t="str">
        <f t="shared" si="9"/>
        <v xml:space="preserve"> </v>
      </c>
      <c r="AM28" s="53" t="str">
        <f t="shared" si="10"/>
        <v xml:space="preserve"> </v>
      </c>
      <c r="AN28" s="37" t="e">
        <f>IF(AND(H28&lt;1920),VLOOKUP(K28,Masterh!$F$11:$P$29,11),IF(AND(H28&gt;=1920,H28&lt;1941),VLOOKUP(K28,Masterh!$F$11:$P$29,11),IF(AND(H28&gt;=1941,H28&lt;1946),VLOOKUP(K28,Masterh!$F$11:$P$29,10),IF(AND(H28&gt;=1946,H28&lt;1951),VLOOKUP(K28,Masterh!$F$11:$P$29,9),IF(AND(H28&gt;=1951,H28&lt;1956),VLOOKUP(K28,Masterh!$F$11:$P$29,8),IF(AND(H28&gt;=1956,H28&lt;1961),VLOOKUP(K28,Masterh!$F$11:$P$29,7),IF(AND(H28&gt;=1961,H28&lt;1966),VLOOKUP(K28,Masterh!$F$11:$P$29,6),IF(AND(H28&gt;=1966,H28&lt;1971),VLOOKUP(K28,Masterh!$F$11:$P$29,5),IF(AND(H28&gt;=1971,H28&lt;1976),VLOOKUP(K28,Masterh!$F$11:$P$29,4),IF(AND(H28&gt;=1976,H28&lt;1981),VLOOKUP(K28,Masterh!$F$11:$P$29,3),IF(AND(H28&gt;=1981,H28&lt;1986),VLOOKUP(K28,Masterh!$F$11:$P$29,2),"SENIOR")))))))))))</f>
        <v>#N/A</v>
      </c>
      <c r="AO28" s="37" t="e">
        <f>IF(AND(H28&lt;1951),VLOOKUP(K28,Masterf!$F$11:$N$25,9),IF(AND(H28&gt;=1951,H28&lt;1956),VLOOKUP(K28,Masterf!$F$11:$N$25,8),IF(AND(H28&gt;=1956,H28&lt;1961),VLOOKUP(K28,Masterf!$F$11:$N$25,7),IF(AND(H28&gt;=1961,H28&lt;1966),VLOOKUP(K28,Masterf!$F$11:$N$25,6),IF(AND(H28&gt;=1966,H28&lt;1971),VLOOKUP(K28,Masterf!$F$11:$N$25,5),IF(AND(H28&gt;=1971,H28&lt;1976),VLOOKUP(K28,Masterf!$F$11:$N$25,4),IF(AND(H28&gt;=1976,H28&lt;1981),VLOOKUP(K28,Masterf!$F$11:$N$25,3),IF(AND(H28&gt;=1981,H28&lt;1986),VLOOKUP(K28,Masterf!$F$11:$N$25,2),"SENIOR"))))))))</f>
        <v>#N/A</v>
      </c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</row>
    <row r="29" spans="2:124" s="5" customFormat="1" ht="30" customHeight="1" x14ac:dyDescent="0.2">
      <c r="B29" s="170"/>
      <c r="C29" s="171"/>
      <c r="D29" s="172"/>
      <c r="E29" s="173"/>
      <c r="F29" s="174" t="s">
        <v>30</v>
      </c>
      <c r="G29" s="175" t="s">
        <v>30</v>
      </c>
      <c r="H29" s="176"/>
      <c r="I29" s="177"/>
      <c r="J29" s="178" t="s">
        <v>30</v>
      </c>
      <c r="K29" s="179"/>
      <c r="L29" s="180"/>
      <c r="M29" s="181"/>
      <c r="N29" s="181"/>
      <c r="O29" s="182" t="str">
        <f t="shared" si="3"/>
        <v/>
      </c>
      <c r="P29" s="180"/>
      <c r="Q29" s="181"/>
      <c r="R29" s="181"/>
      <c r="S29" s="182" t="str">
        <f t="shared" si="4"/>
        <v/>
      </c>
      <c r="T29" s="207" t="str">
        <f t="shared" si="5"/>
        <v/>
      </c>
      <c r="U29" s="183" t="str">
        <f t="shared" si="11"/>
        <v xml:space="preserve">   </v>
      </c>
      <c r="V29" s="184" t="str">
        <f t="shared" si="6"/>
        <v xml:space="preserve"> </v>
      </c>
      <c r="W29" s="185" t="str">
        <f t="shared" si="7"/>
        <v/>
      </c>
      <c r="X29" s="209" t="str">
        <f>IF(E29="","",W29*VLOOKUP(2020-H29,Masterh!C$17:D$72,2,FALSE))</f>
        <v/>
      </c>
      <c r="Y29" s="73"/>
      <c r="AA29" s="37"/>
      <c r="AB29" s="32" t="e">
        <f>IF(E29="H",T29-HLOOKUP(V29,Masterh!$C$1:$CX$9,2,FALSE),T29-HLOOKUP(V29,Masterf!$C$1:$CD$9,2,FALSE))</f>
        <v>#VALUE!</v>
      </c>
      <c r="AC29" s="32" t="e">
        <f>IF(E29="H",T29-HLOOKUP(V29,Masterh!$C$1:$CX$9,3,FALSE),T29-HLOOKUP(V29,Masterf!$C$1:$CD$9,3,FALSE))</f>
        <v>#VALUE!</v>
      </c>
      <c r="AD29" s="32" t="e">
        <f>IF(E29="H",T29-HLOOKUP(V29,Masterh!$C$1:$CX$9,4,FALSE),T29-HLOOKUP(V29,Masterf!$C$1:$CD$9,4,FALSE))</f>
        <v>#VALUE!</v>
      </c>
      <c r="AE29" s="32" t="e">
        <f>IF(E29="H",T29-HLOOKUP(V29,Masterh!$C$1:$CX$9,5,FALSE),T29-HLOOKUP(V29,Masterf!$C$1:$CD$9,5,FALSE))</f>
        <v>#VALUE!</v>
      </c>
      <c r="AF29" s="32" t="e">
        <f>IF(E29="H",T29-HLOOKUP(V29,Masterh!$C$1:$CX$9,6,FALSE),T29-HLOOKUP(V29,Masterf!$C$1:$CD$9,6,FALSE))</f>
        <v>#VALUE!</v>
      </c>
      <c r="AG29" s="32" t="e">
        <f>IF(E29="H",T29-HLOOKUP(V29,Masterh!$C$1:$CX$9,7,FALSE),T29-HLOOKUP(V29,Masterf!$C$1:$CD$9,7,FALSE))</f>
        <v>#VALUE!</v>
      </c>
      <c r="AH29" s="32" t="e">
        <f>IF(E29="H",T29-HLOOKUP(V29,Masterh!$C$1:$CX$9,8,FALSE),T29-HLOOKUP(V29,Masterf!$C$1:$CD$9,8,FALSE))</f>
        <v>#VALUE!</v>
      </c>
      <c r="AI29" s="32" t="e">
        <f>IF(E29="H",T29-HLOOKUP(V29,Masterh!$C$1:$CX$9,9,FALSE),T29-HLOOKUP(V29,Masterf!$C$1:$CD$9,9,FALSE))</f>
        <v>#VALUE!</v>
      </c>
      <c r="AJ29" s="51" t="str">
        <f t="shared" si="8"/>
        <v xml:space="preserve"> </v>
      </c>
      <c r="AK29" s="37"/>
      <c r="AL29" s="52" t="str">
        <f t="shared" si="9"/>
        <v xml:space="preserve"> </v>
      </c>
      <c r="AM29" s="53" t="str">
        <f t="shared" si="10"/>
        <v xml:space="preserve"> </v>
      </c>
      <c r="AN29" s="37" t="e">
        <f>IF(AND(H29&lt;1920),VLOOKUP(K29,Masterh!$F$11:$P$29,11),IF(AND(H29&gt;=1920,H29&lt;1941),VLOOKUP(K29,Masterh!$F$11:$P$29,11),IF(AND(H29&gt;=1941,H29&lt;1946),VLOOKUP(K29,Masterh!$F$11:$P$29,10),IF(AND(H29&gt;=1946,H29&lt;1951),VLOOKUP(K29,Masterh!$F$11:$P$29,9),IF(AND(H29&gt;=1951,H29&lt;1956),VLOOKUP(K29,Masterh!$F$11:$P$29,8),IF(AND(H29&gt;=1956,H29&lt;1961),VLOOKUP(K29,Masterh!$F$11:$P$29,7),IF(AND(H29&gt;=1961,H29&lt;1966),VLOOKUP(K29,Masterh!$F$11:$P$29,6),IF(AND(H29&gt;=1966,H29&lt;1971),VLOOKUP(K29,Masterh!$F$11:$P$29,5),IF(AND(H29&gt;=1971,H29&lt;1976),VLOOKUP(K29,Masterh!$F$11:$P$29,4),IF(AND(H29&gt;=1976,H29&lt;1981),VLOOKUP(K29,Masterh!$F$11:$P$29,3),IF(AND(H29&gt;=1981,H29&lt;1986),VLOOKUP(K29,Masterh!$F$11:$P$29,2),"SENIOR")))))))))))</f>
        <v>#N/A</v>
      </c>
      <c r="AO29" s="37" t="e">
        <f>IF(AND(H29&lt;1951),VLOOKUP(K29,Masterf!$F$11:$N$25,9),IF(AND(H29&gt;=1951,H29&lt;1956),VLOOKUP(K29,Masterf!$F$11:$N$25,8),IF(AND(H29&gt;=1956,H29&lt;1961),VLOOKUP(K29,Masterf!$F$11:$N$25,7),IF(AND(H29&gt;=1961,H29&lt;1966),VLOOKUP(K29,Masterf!$F$11:$N$25,6),IF(AND(H29&gt;=1966,H29&lt;1971),VLOOKUP(K29,Masterf!$F$11:$N$25,5),IF(AND(H29&gt;=1971,H29&lt;1976),VLOOKUP(K29,Masterf!$F$11:$N$25,4),IF(AND(H29&gt;=1976,H29&lt;1981),VLOOKUP(K29,Masterf!$F$11:$N$25,3),IF(AND(H29&gt;=1981,H29&lt;1986),VLOOKUP(K29,Masterf!$F$11:$N$25,2),"SENIOR"))))))))</f>
        <v>#N/A</v>
      </c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</row>
    <row r="30" spans="2:124" s="5" customFormat="1" ht="30" customHeight="1" x14ac:dyDescent="0.2">
      <c r="B30" s="170"/>
      <c r="C30" s="171"/>
      <c r="D30" s="172"/>
      <c r="E30" s="173"/>
      <c r="F30" s="174"/>
      <c r="G30" s="175"/>
      <c r="H30" s="176"/>
      <c r="I30" s="177"/>
      <c r="J30" s="178"/>
      <c r="K30" s="179"/>
      <c r="L30" s="180"/>
      <c r="M30" s="181"/>
      <c r="N30" s="181"/>
      <c r="O30" s="182" t="str">
        <f t="shared" si="3"/>
        <v/>
      </c>
      <c r="P30" s="180"/>
      <c r="Q30" s="181"/>
      <c r="R30" s="181"/>
      <c r="S30" s="182" t="str">
        <f t="shared" si="4"/>
        <v/>
      </c>
      <c r="T30" s="207" t="str">
        <f t="shared" si="5"/>
        <v/>
      </c>
      <c r="U30" s="183" t="str">
        <f t="shared" si="11"/>
        <v xml:space="preserve">   </v>
      </c>
      <c r="V30" s="184" t="str">
        <f t="shared" si="6"/>
        <v xml:space="preserve"> </v>
      </c>
      <c r="W30" s="185" t="str">
        <f t="shared" si="7"/>
        <v/>
      </c>
      <c r="X30" s="209" t="str">
        <f>IF(E30="","",W30*VLOOKUP(2020-H30,Masterh!C$17:D$72,2,FALSE))</f>
        <v/>
      </c>
      <c r="Y30" s="73"/>
      <c r="AA30" s="37"/>
      <c r="AB30" s="32" t="e">
        <f>IF(E30="H",T30-HLOOKUP(V30,Masterh!$C$1:$CX$9,2,FALSE),T30-HLOOKUP(V30,Masterf!$C$1:$CD$9,2,FALSE))</f>
        <v>#VALUE!</v>
      </c>
      <c r="AC30" s="32" t="e">
        <f>IF(E30="H",T30-HLOOKUP(V30,Masterh!$C$1:$CX$9,3,FALSE),T30-HLOOKUP(V30,Masterf!$C$1:$CD$9,3,FALSE))</f>
        <v>#VALUE!</v>
      </c>
      <c r="AD30" s="32" t="e">
        <f>IF(E30="H",T30-HLOOKUP(V30,Masterh!$C$1:$CX$9,4,FALSE),T30-HLOOKUP(V30,Masterf!$C$1:$CD$9,4,FALSE))</f>
        <v>#VALUE!</v>
      </c>
      <c r="AE30" s="32" t="e">
        <f>IF(E30="H",T30-HLOOKUP(V30,Masterh!$C$1:$CX$9,5,FALSE),T30-HLOOKUP(V30,Masterf!$C$1:$CD$9,5,FALSE))</f>
        <v>#VALUE!</v>
      </c>
      <c r="AF30" s="32" t="e">
        <f>IF(E30="H",T30-HLOOKUP(V30,Masterh!$C$1:$CX$9,6,FALSE),T30-HLOOKUP(V30,Masterf!$C$1:$CD$9,6,FALSE))</f>
        <v>#VALUE!</v>
      </c>
      <c r="AG30" s="32" t="e">
        <f>IF(E30="H",T30-HLOOKUP(V30,Masterh!$C$1:$CX$9,7,FALSE),T30-HLOOKUP(V30,Masterf!$C$1:$CD$9,7,FALSE))</f>
        <v>#VALUE!</v>
      </c>
      <c r="AH30" s="32" t="e">
        <f>IF(E30="H",T30-HLOOKUP(V30,Masterh!$C$1:$CX$9,8,FALSE),T30-HLOOKUP(V30,Masterf!$C$1:$CD$9,8,FALSE))</f>
        <v>#VALUE!</v>
      </c>
      <c r="AI30" s="32" t="e">
        <f>IF(E30="H",T30-HLOOKUP(V30,Masterh!$C$1:$CX$9,9,FALSE),T30-HLOOKUP(V30,Masterf!$C$1:$CD$9,9,FALSE))</f>
        <v>#VALUE!</v>
      </c>
      <c r="AJ30" s="51" t="str">
        <f t="shared" si="8"/>
        <v xml:space="preserve"> </v>
      </c>
      <c r="AK30" s="37"/>
      <c r="AL30" s="52" t="str">
        <f t="shared" si="9"/>
        <v xml:space="preserve"> </v>
      </c>
      <c r="AM30" s="53" t="str">
        <f t="shared" si="10"/>
        <v xml:space="preserve"> </v>
      </c>
      <c r="AN30" s="37" t="e">
        <f>IF(AND(H30&lt;1920),VLOOKUP(K30,Masterh!$F$11:$P$29,11),IF(AND(H30&gt;=1920,H30&lt;1941),VLOOKUP(K30,Masterh!$F$11:$P$29,11),IF(AND(H30&gt;=1941,H30&lt;1946),VLOOKUP(K30,Masterh!$F$11:$P$29,10),IF(AND(H30&gt;=1946,H30&lt;1951),VLOOKUP(K30,Masterh!$F$11:$P$29,9),IF(AND(H30&gt;=1951,H30&lt;1956),VLOOKUP(K30,Masterh!$F$11:$P$29,8),IF(AND(H30&gt;=1956,H30&lt;1961),VLOOKUP(K30,Masterh!$F$11:$P$29,7),IF(AND(H30&gt;=1961,H30&lt;1966),VLOOKUP(K30,Masterh!$F$11:$P$29,6),IF(AND(H30&gt;=1966,H30&lt;1971),VLOOKUP(K30,Masterh!$F$11:$P$29,5),IF(AND(H30&gt;=1971,H30&lt;1976),VLOOKUP(K30,Masterh!$F$11:$P$29,4),IF(AND(H30&gt;=1976,H30&lt;1981),VLOOKUP(K30,Masterh!$F$11:$P$29,3),IF(AND(H30&gt;=1981,H30&lt;1986),VLOOKUP(K30,Masterh!$F$11:$P$29,2),"SENIOR")))))))))))</f>
        <v>#N/A</v>
      </c>
      <c r="AO30" s="37" t="e">
        <f>IF(AND(H30&lt;1951),VLOOKUP(K30,Masterf!$F$11:$N$25,9),IF(AND(H30&gt;=1951,H30&lt;1956),VLOOKUP(K30,Masterf!$F$11:$N$25,8),IF(AND(H30&gt;=1956,H30&lt;1961),VLOOKUP(K30,Masterf!$F$11:$N$25,7),IF(AND(H30&gt;=1961,H30&lt;1966),VLOOKUP(K30,Masterf!$F$11:$N$25,6),IF(AND(H30&gt;=1966,H30&lt;1971),VLOOKUP(K30,Masterf!$F$11:$N$25,5),IF(AND(H30&gt;=1971,H30&lt;1976),VLOOKUP(K30,Masterf!$F$11:$N$25,4),IF(AND(H30&gt;=1976,H30&lt;1981),VLOOKUP(K30,Masterf!$F$11:$N$25,3),IF(AND(H30&gt;=1981,H30&lt;1986),VLOOKUP(K30,Masterf!$F$11:$N$25,2),"SENIOR"))))))))</f>
        <v>#N/A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</row>
    <row r="31" spans="2:124" s="5" customFormat="1" ht="30" customHeight="1" x14ac:dyDescent="0.2">
      <c r="B31" s="170"/>
      <c r="C31" s="171"/>
      <c r="D31" s="172"/>
      <c r="E31" s="173"/>
      <c r="F31" s="174" t="s">
        <v>30</v>
      </c>
      <c r="G31" s="175" t="s">
        <v>30</v>
      </c>
      <c r="H31" s="176"/>
      <c r="I31" s="177"/>
      <c r="J31" s="178" t="s">
        <v>30</v>
      </c>
      <c r="K31" s="179"/>
      <c r="L31" s="180"/>
      <c r="M31" s="181"/>
      <c r="N31" s="181"/>
      <c r="O31" s="182" t="str">
        <f t="shared" si="3"/>
        <v/>
      </c>
      <c r="P31" s="180"/>
      <c r="Q31" s="181"/>
      <c r="R31" s="181"/>
      <c r="S31" s="182" t="str">
        <f t="shared" si="4"/>
        <v/>
      </c>
      <c r="T31" s="207" t="str">
        <f t="shared" si="5"/>
        <v/>
      </c>
      <c r="U31" s="183" t="str">
        <f t="shared" si="11"/>
        <v xml:space="preserve">   </v>
      </c>
      <c r="V31" s="184" t="str">
        <f t="shared" si="6"/>
        <v xml:space="preserve"> </v>
      </c>
      <c r="W31" s="185" t="str">
        <f t="shared" si="7"/>
        <v/>
      </c>
      <c r="X31" s="209" t="str">
        <f>IF(E31="","",W31*VLOOKUP(2020-H31,Masterh!C$17:D$72,2,FALSE))</f>
        <v/>
      </c>
      <c r="Y31" s="73"/>
      <c r="AA31" s="37"/>
      <c r="AB31" s="32" t="e">
        <f>IF(E31="H",T31-HLOOKUP(V31,Masterh!$C$1:$CX$9,2,FALSE),T31-HLOOKUP(V31,Masterf!$C$1:$CD$9,2,FALSE))</f>
        <v>#VALUE!</v>
      </c>
      <c r="AC31" s="32" t="e">
        <f>IF(E31="H",T31-HLOOKUP(V31,Masterh!$C$1:$CX$9,3,FALSE),T31-HLOOKUP(V31,Masterf!$C$1:$CD$9,3,FALSE))</f>
        <v>#VALUE!</v>
      </c>
      <c r="AD31" s="32" t="e">
        <f>IF(E31="H",T31-HLOOKUP(V31,Masterh!$C$1:$CX$9,4,FALSE),T31-HLOOKUP(V31,Masterf!$C$1:$CD$9,4,FALSE))</f>
        <v>#VALUE!</v>
      </c>
      <c r="AE31" s="32" t="e">
        <f>IF(E31="H",T31-HLOOKUP(V31,Masterh!$C$1:$CX$9,5,FALSE),T31-HLOOKUP(V31,Masterf!$C$1:$CD$9,5,FALSE))</f>
        <v>#VALUE!</v>
      </c>
      <c r="AF31" s="32" t="e">
        <f>IF(E31="H",T31-HLOOKUP(V31,Masterh!$C$1:$CX$9,6,FALSE),T31-HLOOKUP(V31,Masterf!$C$1:$CD$9,6,FALSE))</f>
        <v>#VALUE!</v>
      </c>
      <c r="AG31" s="32" t="e">
        <f>IF(E31="H",T31-HLOOKUP(V31,Masterh!$C$1:$CX$9,7,FALSE),T31-HLOOKUP(V31,Masterf!$C$1:$CD$9,7,FALSE))</f>
        <v>#VALUE!</v>
      </c>
      <c r="AH31" s="32" t="e">
        <f>IF(E31="H",T31-HLOOKUP(V31,Masterh!$C$1:$CX$9,8,FALSE),T31-HLOOKUP(V31,Masterf!$C$1:$CD$9,8,FALSE))</f>
        <v>#VALUE!</v>
      </c>
      <c r="AI31" s="32" t="e">
        <f>IF(E31="H",T31-HLOOKUP(V31,Masterh!$C$1:$CX$9,9,FALSE),T31-HLOOKUP(V31,Masterf!$C$1:$CD$9,9,FALSE))</f>
        <v>#VALUE!</v>
      </c>
      <c r="AJ31" s="51" t="str">
        <f t="shared" si="8"/>
        <v xml:space="preserve"> </v>
      </c>
      <c r="AK31" s="37"/>
      <c r="AL31" s="52" t="str">
        <f t="shared" si="9"/>
        <v xml:space="preserve"> </v>
      </c>
      <c r="AM31" s="53" t="str">
        <f t="shared" si="10"/>
        <v xml:space="preserve"> </v>
      </c>
      <c r="AN31" s="37" t="e">
        <f>IF(AND(H31&lt;1920),VLOOKUP(K31,Masterh!$F$11:$P$29,11),IF(AND(H31&gt;=1920,H31&lt;1941),VLOOKUP(K31,Masterh!$F$11:$P$29,11),IF(AND(H31&gt;=1941,H31&lt;1946),VLOOKUP(K31,Masterh!$F$11:$P$29,10),IF(AND(H31&gt;=1946,H31&lt;1951),VLOOKUP(K31,Masterh!$F$11:$P$29,9),IF(AND(H31&gt;=1951,H31&lt;1956),VLOOKUP(K31,Masterh!$F$11:$P$29,8),IF(AND(H31&gt;=1956,H31&lt;1961),VLOOKUP(K31,Masterh!$F$11:$P$29,7),IF(AND(H31&gt;=1961,H31&lt;1966),VLOOKUP(K31,Masterh!$F$11:$P$29,6),IF(AND(H31&gt;=1966,H31&lt;1971),VLOOKUP(K31,Masterh!$F$11:$P$29,5),IF(AND(H31&gt;=1971,H31&lt;1976),VLOOKUP(K31,Masterh!$F$11:$P$29,4),IF(AND(H31&gt;=1976,H31&lt;1981),VLOOKUP(K31,Masterh!$F$11:$P$29,3),IF(AND(H31&gt;=1981,H31&lt;1986),VLOOKUP(K31,Masterh!$F$11:$P$29,2),"SENIOR")))))))))))</f>
        <v>#N/A</v>
      </c>
      <c r="AO31" s="37" t="e">
        <f>IF(AND(H31&lt;1951),VLOOKUP(K31,Masterf!$F$11:$N$25,9),IF(AND(H31&gt;=1951,H31&lt;1956),VLOOKUP(K31,Masterf!$F$11:$N$25,8),IF(AND(H31&gt;=1956,H31&lt;1961),VLOOKUP(K31,Masterf!$F$11:$N$25,7),IF(AND(H31&gt;=1961,H31&lt;1966),VLOOKUP(K31,Masterf!$F$11:$N$25,6),IF(AND(H31&gt;=1966,H31&lt;1971),VLOOKUP(K31,Masterf!$F$11:$N$25,5),IF(AND(H31&gt;=1971,H31&lt;1976),VLOOKUP(K31,Masterf!$F$11:$N$25,4),IF(AND(H31&gt;=1976,H31&lt;1981),VLOOKUP(K31,Masterf!$F$11:$N$25,3),IF(AND(H31&gt;=1981,H31&lt;1986),VLOOKUP(K31,Masterf!$F$11:$N$25,2),"SENIOR"))))))))</f>
        <v>#N/A</v>
      </c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</row>
    <row r="32" spans="2:124" s="5" customFormat="1" ht="30" customHeight="1" x14ac:dyDescent="0.2">
      <c r="B32" s="170"/>
      <c r="C32" s="171"/>
      <c r="D32" s="172"/>
      <c r="E32" s="173"/>
      <c r="F32" s="174" t="s">
        <v>30</v>
      </c>
      <c r="G32" s="175" t="s">
        <v>30</v>
      </c>
      <c r="H32" s="176"/>
      <c r="I32" s="177"/>
      <c r="J32" s="178" t="s">
        <v>30</v>
      </c>
      <c r="K32" s="179"/>
      <c r="L32" s="180"/>
      <c r="M32" s="181"/>
      <c r="N32" s="181"/>
      <c r="O32" s="182" t="str">
        <f t="shared" si="3"/>
        <v/>
      </c>
      <c r="P32" s="180"/>
      <c r="Q32" s="181"/>
      <c r="R32" s="181"/>
      <c r="S32" s="182" t="str">
        <f t="shared" si="4"/>
        <v/>
      </c>
      <c r="T32" s="207" t="str">
        <f t="shared" si="5"/>
        <v/>
      </c>
      <c r="U32" s="183" t="str">
        <f t="shared" si="11"/>
        <v xml:space="preserve">   </v>
      </c>
      <c r="V32" s="184" t="str">
        <f t="shared" si="6"/>
        <v xml:space="preserve"> </v>
      </c>
      <c r="W32" s="185" t="str">
        <f t="shared" si="7"/>
        <v/>
      </c>
      <c r="X32" s="209" t="str">
        <f>IF(E32="","",W32*VLOOKUP(2020-H32,Masterh!C$17:D$72,2,FALSE))</f>
        <v/>
      </c>
      <c r="Y32" s="73"/>
      <c r="AA32" s="37"/>
      <c r="AB32" s="32" t="e">
        <f>IF(E32="H",T32-HLOOKUP(V32,Masterh!$C$1:$CX$9,2,FALSE),T32-HLOOKUP(V32,Masterf!$C$1:$CD$9,2,FALSE))</f>
        <v>#VALUE!</v>
      </c>
      <c r="AC32" s="32" t="e">
        <f>IF(E32="H",T32-HLOOKUP(V32,Masterh!$C$1:$CX$9,3,FALSE),T32-HLOOKUP(V32,Masterf!$C$1:$CD$9,3,FALSE))</f>
        <v>#VALUE!</v>
      </c>
      <c r="AD32" s="32" t="e">
        <f>IF(E32="H",T32-HLOOKUP(V32,Masterh!$C$1:$CX$9,4,FALSE),T32-HLOOKUP(V32,Masterf!$C$1:$CD$9,4,FALSE))</f>
        <v>#VALUE!</v>
      </c>
      <c r="AE32" s="32" t="e">
        <f>IF(E32="H",T32-HLOOKUP(V32,Masterh!$C$1:$CX$9,5,FALSE),T32-HLOOKUP(V32,Masterf!$C$1:$CD$9,5,FALSE))</f>
        <v>#VALUE!</v>
      </c>
      <c r="AF32" s="32" t="e">
        <f>IF(E32="H",T32-HLOOKUP(V32,Masterh!$C$1:$CX$9,6,FALSE),T32-HLOOKUP(V32,Masterf!$C$1:$CD$9,6,FALSE))</f>
        <v>#VALUE!</v>
      </c>
      <c r="AG32" s="32" t="e">
        <f>IF(E32="H",T32-HLOOKUP(V32,Masterh!$C$1:$CX$9,7,FALSE),T32-HLOOKUP(V32,Masterf!$C$1:$CD$9,7,FALSE))</f>
        <v>#VALUE!</v>
      </c>
      <c r="AH32" s="32" t="e">
        <f>IF(E32="H",T32-HLOOKUP(V32,Masterh!$C$1:$CX$9,8,FALSE),T32-HLOOKUP(V32,Masterf!$C$1:$CD$9,8,FALSE))</f>
        <v>#VALUE!</v>
      </c>
      <c r="AI32" s="32" t="e">
        <f>IF(E32="H",T32-HLOOKUP(V32,Masterh!$C$1:$CX$9,9,FALSE),T32-HLOOKUP(V32,Masterf!$C$1:$CD$9,9,FALSE))</f>
        <v>#VALUE!</v>
      </c>
      <c r="AJ32" s="51" t="str">
        <f t="shared" si="8"/>
        <v xml:space="preserve"> </v>
      </c>
      <c r="AK32" s="37"/>
      <c r="AL32" s="52" t="str">
        <f t="shared" si="9"/>
        <v xml:space="preserve"> </v>
      </c>
      <c r="AM32" s="53" t="str">
        <f t="shared" si="10"/>
        <v xml:space="preserve"> </v>
      </c>
      <c r="AN32" s="37" t="e">
        <f>IF(AND(H32&lt;1920),VLOOKUP(K32,Masterh!$F$11:$P$29,11),IF(AND(H32&gt;=1920,H32&lt;1941),VLOOKUP(K32,Masterh!$F$11:$P$29,11),IF(AND(H32&gt;=1941,H32&lt;1946),VLOOKUP(K32,Masterh!$F$11:$P$29,10),IF(AND(H32&gt;=1946,H32&lt;1951),VLOOKUP(K32,Masterh!$F$11:$P$29,9),IF(AND(H32&gt;=1951,H32&lt;1956),VLOOKUP(K32,Masterh!$F$11:$P$29,8),IF(AND(H32&gt;=1956,H32&lt;1961),VLOOKUP(K32,Masterh!$F$11:$P$29,7),IF(AND(H32&gt;=1961,H32&lt;1966),VLOOKUP(K32,Masterh!$F$11:$P$29,6),IF(AND(H32&gt;=1966,H32&lt;1971),VLOOKUP(K32,Masterh!$F$11:$P$29,5),IF(AND(H32&gt;=1971,H32&lt;1976),VLOOKUP(K32,Masterh!$F$11:$P$29,4),IF(AND(H32&gt;=1976,H32&lt;1981),VLOOKUP(K32,Masterh!$F$11:$P$29,3),IF(AND(H32&gt;=1981,H32&lt;1986),VLOOKUP(K32,Masterh!$F$11:$P$29,2),"SENIOR")))))))))))</f>
        <v>#N/A</v>
      </c>
      <c r="AO32" s="37" t="e">
        <f>IF(AND(H32&lt;1951),VLOOKUP(K32,Masterf!$F$11:$N$25,9),IF(AND(H32&gt;=1951,H32&lt;1956),VLOOKUP(K32,Masterf!$F$11:$N$25,8),IF(AND(H32&gt;=1956,H32&lt;1961),VLOOKUP(K32,Masterf!$F$11:$N$25,7),IF(AND(H32&gt;=1961,H32&lt;1966),VLOOKUP(K32,Masterf!$F$11:$N$25,6),IF(AND(H32&gt;=1966,H32&lt;1971),VLOOKUP(K32,Masterf!$F$11:$N$25,5),IF(AND(H32&gt;=1971,H32&lt;1976),VLOOKUP(K32,Masterf!$F$11:$N$25,4),IF(AND(H32&gt;=1976,H32&lt;1981),VLOOKUP(K32,Masterf!$F$11:$N$25,3),IF(AND(H32&gt;=1981,H32&lt;1986),VLOOKUP(K32,Masterf!$F$11:$N$25,2),"SENIOR"))))))))</f>
        <v>#N/A</v>
      </c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</row>
    <row r="33" spans="2:124" s="5" customFormat="1" ht="30" customHeight="1" x14ac:dyDescent="0.2">
      <c r="B33" s="170"/>
      <c r="C33" s="171"/>
      <c r="D33" s="172"/>
      <c r="E33" s="173"/>
      <c r="F33" s="174" t="s">
        <v>30</v>
      </c>
      <c r="G33" s="175" t="s">
        <v>30</v>
      </c>
      <c r="H33" s="176"/>
      <c r="I33" s="177"/>
      <c r="J33" s="178" t="s">
        <v>30</v>
      </c>
      <c r="K33" s="179"/>
      <c r="L33" s="180"/>
      <c r="M33" s="181"/>
      <c r="N33" s="181"/>
      <c r="O33" s="182" t="str">
        <f t="shared" si="3"/>
        <v/>
      </c>
      <c r="P33" s="180"/>
      <c r="Q33" s="181"/>
      <c r="R33" s="181"/>
      <c r="S33" s="182" t="str">
        <f t="shared" si="4"/>
        <v/>
      </c>
      <c r="T33" s="207" t="str">
        <f t="shared" si="5"/>
        <v/>
      </c>
      <c r="U33" s="183" t="str">
        <f t="shared" si="11"/>
        <v xml:space="preserve">   </v>
      </c>
      <c r="V33" s="184" t="str">
        <f t="shared" si="6"/>
        <v xml:space="preserve"> </v>
      </c>
      <c r="W33" s="185" t="str">
        <f t="shared" si="7"/>
        <v/>
      </c>
      <c r="X33" s="209" t="str">
        <f>IF(E33="","",W33*VLOOKUP(2020-H33,Masterh!C$17:D$72,2,FALSE))</f>
        <v/>
      </c>
      <c r="Y33" s="73"/>
      <c r="AA33" s="37"/>
      <c r="AB33" s="32" t="e">
        <f>IF(E33="H",T33-HLOOKUP(V33,Masterh!$C$1:$CX$9,2,FALSE),T33-HLOOKUP(V33,Masterf!$C$1:$CD$9,2,FALSE))</f>
        <v>#VALUE!</v>
      </c>
      <c r="AC33" s="32" t="e">
        <f>IF(E33="H",T33-HLOOKUP(V33,Masterh!$C$1:$CX$9,3,FALSE),T33-HLOOKUP(V33,Masterf!$C$1:$CD$9,3,FALSE))</f>
        <v>#VALUE!</v>
      </c>
      <c r="AD33" s="32" t="e">
        <f>IF(E33="H",T33-HLOOKUP(V33,Masterh!$C$1:$CX$9,4,FALSE),T33-HLOOKUP(V33,Masterf!$C$1:$CD$9,4,FALSE))</f>
        <v>#VALUE!</v>
      </c>
      <c r="AE33" s="32" t="e">
        <f>IF(E33="H",T33-HLOOKUP(V33,Masterh!$C$1:$CX$9,5,FALSE),T33-HLOOKUP(V33,Masterf!$C$1:$CD$9,5,FALSE))</f>
        <v>#VALUE!</v>
      </c>
      <c r="AF33" s="32" t="e">
        <f>IF(E33="H",T33-HLOOKUP(V33,Masterh!$C$1:$CX$9,6,FALSE),T33-HLOOKUP(V33,Masterf!$C$1:$CD$9,6,FALSE))</f>
        <v>#VALUE!</v>
      </c>
      <c r="AG33" s="32" t="e">
        <f>IF(E33="H",T33-HLOOKUP(V33,Masterh!$C$1:$CX$9,7,FALSE),T33-HLOOKUP(V33,Masterf!$C$1:$CD$9,7,FALSE))</f>
        <v>#VALUE!</v>
      </c>
      <c r="AH33" s="32" t="e">
        <f>IF(E33="H",T33-HLOOKUP(V33,Masterh!$C$1:$CX$9,8,FALSE),T33-HLOOKUP(V33,Masterf!$C$1:$CD$9,8,FALSE))</f>
        <v>#VALUE!</v>
      </c>
      <c r="AI33" s="32" t="e">
        <f>IF(E33="H",T33-HLOOKUP(V33,Masterh!$C$1:$CX$9,9,FALSE),T33-HLOOKUP(V33,Masterf!$C$1:$CD$9,9,FALSE))</f>
        <v>#VALUE!</v>
      </c>
      <c r="AJ33" s="51" t="str">
        <f t="shared" si="8"/>
        <v xml:space="preserve"> </v>
      </c>
      <c r="AK33" s="37"/>
      <c r="AL33" s="52" t="str">
        <f t="shared" si="9"/>
        <v xml:space="preserve"> </v>
      </c>
      <c r="AM33" s="53" t="str">
        <f t="shared" si="10"/>
        <v xml:space="preserve"> </v>
      </c>
      <c r="AN33" s="37" t="e">
        <f>IF(AND(H33&lt;1920),VLOOKUP(K33,Masterh!$F$11:$P$29,11),IF(AND(H33&gt;=1920,H33&lt;1941),VLOOKUP(K33,Masterh!$F$11:$P$29,11),IF(AND(H33&gt;=1941,H33&lt;1946),VLOOKUP(K33,Masterh!$F$11:$P$29,10),IF(AND(H33&gt;=1946,H33&lt;1951),VLOOKUP(K33,Masterh!$F$11:$P$29,9),IF(AND(H33&gt;=1951,H33&lt;1956),VLOOKUP(K33,Masterh!$F$11:$P$29,8),IF(AND(H33&gt;=1956,H33&lt;1961),VLOOKUP(K33,Masterh!$F$11:$P$29,7),IF(AND(H33&gt;=1961,H33&lt;1966),VLOOKUP(K33,Masterh!$F$11:$P$29,6),IF(AND(H33&gt;=1966,H33&lt;1971),VLOOKUP(K33,Masterh!$F$11:$P$29,5),IF(AND(H33&gt;=1971,H33&lt;1976),VLOOKUP(K33,Masterh!$F$11:$P$29,4),IF(AND(H33&gt;=1976,H33&lt;1981),VLOOKUP(K33,Masterh!$F$11:$P$29,3),IF(AND(H33&gt;=1981,H33&lt;1986),VLOOKUP(K33,Masterh!$F$11:$P$29,2),"SENIOR")))))))))))</f>
        <v>#N/A</v>
      </c>
      <c r="AO33" s="37" t="e">
        <f>IF(AND(H33&lt;1951),VLOOKUP(K33,Masterf!$F$11:$N$25,9),IF(AND(H33&gt;=1951,H33&lt;1956),VLOOKUP(K33,Masterf!$F$11:$N$25,8),IF(AND(H33&gt;=1956,H33&lt;1961),VLOOKUP(K33,Masterf!$F$11:$N$25,7),IF(AND(H33&gt;=1961,H33&lt;1966),VLOOKUP(K33,Masterf!$F$11:$N$25,6),IF(AND(H33&gt;=1966,H33&lt;1971),VLOOKUP(K33,Masterf!$F$11:$N$25,5),IF(AND(H33&gt;=1971,H33&lt;1976),VLOOKUP(K33,Masterf!$F$11:$N$25,4),IF(AND(H33&gt;=1976,H33&lt;1981),VLOOKUP(K33,Masterf!$F$11:$N$25,3),IF(AND(H33&gt;=1981,H33&lt;1986),VLOOKUP(K33,Masterf!$F$11:$N$25,2),"SENIOR"))))))))</f>
        <v>#N/A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</row>
    <row r="34" spans="2:124" s="5" customFormat="1" ht="30" customHeight="1" x14ac:dyDescent="0.2">
      <c r="B34" s="170"/>
      <c r="C34" s="171"/>
      <c r="D34" s="172"/>
      <c r="E34" s="173"/>
      <c r="F34" s="174" t="s">
        <v>30</v>
      </c>
      <c r="G34" s="175" t="s">
        <v>30</v>
      </c>
      <c r="H34" s="176"/>
      <c r="I34" s="177"/>
      <c r="J34" s="178" t="s">
        <v>30</v>
      </c>
      <c r="K34" s="179"/>
      <c r="L34" s="180"/>
      <c r="M34" s="181"/>
      <c r="N34" s="181"/>
      <c r="O34" s="182" t="str">
        <f t="shared" si="3"/>
        <v/>
      </c>
      <c r="P34" s="180"/>
      <c r="Q34" s="181"/>
      <c r="R34" s="181"/>
      <c r="S34" s="182" t="str">
        <f t="shared" si="4"/>
        <v/>
      </c>
      <c r="T34" s="207" t="str">
        <f t="shared" si="5"/>
        <v/>
      </c>
      <c r="U34" s="183" t="str">
        <f t="shared" si="11"/>
        <v xml:space="preserve">   </v>
      </c>
      <c r="V34" s="184" t="str">
        <f t="shared" si="6"/>
        <v xml:space="preserve"> </v>
      </c>
      <c r="W34" s="185" t="str">
        <f t="shared" si="7"/>
        <v/>
      </c>
      <c r="X34" s="209" t="str">
        <f>IF(E34="","",W34*VLOOKUP(2020-H34,Masterh!C$17:D$72,2,FALSE))</f>
        <v/>
      </c>
      <c r="Y34" s="73"/>
      <c r="AA34" s="37"/>
      <c r="AB34" s="32" t="e">
        <f>IF(E34="H",T34-HLOOKUP(V34,Masterh!$C$1:$CX$9,2,FALSE),T34-HLOOKUP(V34,Masterf!$C$1:$CD$9,2,FALSE))</f>
        <v>#VALUE!</v>
      </c>
      <c r="AC34" s="32" t="e">
        <f>IF(E34="H",T34-HLOOKUP(V34,Masterh!$C$1:$CX$9,3,FALSE),T34-HLOOKUP(V34,Masterf!$C$1:$CD$9,3,FALSE))</f>
        <v>#VALUE!</v>
      </c>
      <c r="AD34" s="32" t="e">
        <f>IF(E34="H",T34-HLOOKUP(V34,Masterh!$C$1:$CX$9,4,FALSE),T34-HLOOKUP(V34,Masterf!$C$1:$CD$9,4,FALSE))</f>
        <v>#VALUE!</v>
      </c>
      <c r="AE34" s="32" t="e">
        <f>IF(E34="H",T34-HLOOKUP(V34,Masterh!$C$1:$CX$9,5,FALSE),T34-HLOOKUP(V34,Masterf!$C$1:$CD$9,5,FALSE))</f>
        <v>#VALUE!</v>
      </c>
      <c r="AF34" s="32" t="e">
        <f>IF(E34="H",T34-HLOOKUP(V34,Masterh!$C$1:$CX$9,6,FALSE),T34-HLOOKUP(V34,Masterf!$C$1:$CD$9,6,FALSE))</f>
        <v>#VALUE!</v>
      </c>
      <c r="AG34" s="32" t="e">
        <f>IF(E34="H",T34-HLOOKUP(V34,Masterh!$C$1:$CX$9,7,FALSE),T34-HLOOKUP(V34,Masterf!$C$1:$CD$9,7,FALSE))</f>
        <v>#VALUE!</v>
      </c>
      <c r="AH34" s="32" t="e">
        <f>IF(E34="H",T34-HLOOKUP(V34,Masterh!$C$1:$CX$9,8,FALSE),T34-HLOOKUP(V34,Masterf!$C$1:$CD$9,8,FALSE))</f>
        <v>#VALUE!</v>
      </c>
      <c r="AI34" s="32" t="e">
        <f>IF(E34="H",T34-HLOOKUP(V34,Masterh!$C$1:$CX$9,9,FALSE),T34-HLOOKUP(V34,Masterf!$C$1:$CD$9,9,FALSE))</f>
        <v>#VALUE!</v>
      </c>
      <c r="AJ34" s="51" t="str">
        <f t="shared" si="8"/>
        <v xml:space="preserve"> </v>
      </c>
      <c r="AK34" s="37"/>
      <c r="AL34" s="52" t="str">
        <f t="shared" si="9"/>
        <v xml:space="preserve"> </v>
      </c>
      <c r="AM34" s="53" t="str">
        <f t="shared" si="10"/>
        <v xml:space="preserve"> </v>
      </c>
      <c r="AN34" s="37" t="e">
        <f>IF(AND(H34&lt;1920),VLOOKUP(K34,Masterh!$F$11:$P$29,11),IF(AND(H34&gt;=1920,H34&lt;1941),VLOOKUP(K34,Masterh!$F$11:$P$29,11),IF(AND(H34&gt;=1941,H34&lt;1946),VLOOKUP(K34,Masterh!$F$11:$P$29,10),IF(AND(H34&gt;=1946,H34&lt;1951),VLOOKUP(K34,Masterh!$F$11:$P$29,9),IF(AND(H34&gt;=1951,H34&lt;1956),VLOOKUP(K34,Masterh!$F$11:$P$29,8),IF(AND(H34&gt;=1956,H34&lt;1961),VLOOKUP(K34,Masterh!$F$11:$P$29,7),IF(AND(H34&gt;=1961,H34&lt;1966),VLOOKUP(K34,Masterh!$F$11:$P$29,6),IF(AND(H34&gt;=1966,H34&lt;1971),VLOOKUP(K34,Masterh!$F$11:$P$29,5),IF(AND(H34&gt;=1971,H34&lt;1976),VLOOKUP(K34,Masterh!$F$11:$P$29,4),IF(AND(H34&gt;=1976,H34&lt;1981),VLOOKUP(K34,Masterh!$F$11:$P$29,3),IF(AND(H34&gt;=1981,H34&lt;1986),VLOOKUP(K34,Masterh!$F$11:$P$29,2),"SENIOR")))))))))))</f>
        <v>#N/A</v>
      </c>
      <c r="AO34" s="37" t="e">
        <f>IF(AND(H34&lt;1951),VLOOKUP(K34,Masterf!$F$11:$N$25,9),IF(AND(H34&gt;=1951,H34&lt;1956),VLOOKUP(K34,Masterf!$F$11:$N$25,8),IF(AND(H34&gt;=1956,H34&lt;1961),VLOOKUP(K34,Masterf!$F$11:$N$25,7),IF(AND(H34&gt;=1961,H34&lt;1966),VLOOKUP(K34,Masterf!$F$11:$N$25,6),IF(AND(H34&gt;=1966,H34&lt;1971),VLOOKUP(K34,Masterf!$F$11:$N$25,5),IF(AND(H34&gt;=1971,H34&lt;1976),VLOOKUP(K34,Masterf!$F$11:$N$25,4),IF(AND(H34&gt;=1976,H34&lt;1981),VLOOKUP(K34,Masterf!$F$11:$N$25,3),IF(AND(H34&gt;=1981,H34&lt;1986),VLOOKUP(K34,Masterf!$F$11:$N$25,2),"SENIOR"))))))))</f>
        <v>#N/A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</row>
    <row r="35" spans="2:124" s="5" customFormat="1" ht="30" customHeight="1" x14ac:dyDescent="0.2">
      <c r="B35" s="170"/>
      <c r="C35" s="171"/>
      <c r="D35" s="172"/>
      <c r="E35" s="173"/>
      <c r="F35" s="174" t="s">
        <v>30</v>
      </c>
      <c r="G35" s="175" t="s">
        <v>30</v>
      </c>
      <c r="H35" s="176"/>
      <c r="I35" s="177"/>
      <c r="J35" s="178" t="s">
        <v>30</v>
      </c>
      <c r="K35" s="179"/>
      <c r="L35" s="180"/>
      <c r="M35" s="181"/>
      <c r="N35" s="181"/>
      <c r="O35" s="182" t="str">
        <f t="shared" si="3"/>
        <v/>
      </c>
      <c r="P35" s="180"/>
      <c r="Q35" s="181"/>
      <c r="R35" s="181"/>
      <c r="S35" s="182" t="str">
        <f t="shared" si="4"/>
        <v/>
      </c>
      <c r="T35" s="207" t="str">
        <f t="shared" si="5"/>
        <v/>
      </c>
      <c r="U35" s="183" t="str">
        <f t="shared" si="11"/>
        <v xml:space="preserve">   </v>
      </c>
      <c r="V35" s="184" t="str">
        <f t="shared" si="6"/>
        <v xml:space="preserve"> </v>
      </c>
      <c r="W35" s="185" t="str">
        <f t="shared" si="7"/>
        <v/>
      </c>
      <c r="X35" s="209" t="str">
        <f>IF(E35="","",W35*VLOOKUP(2020-H35,Masterh!C$17:D$72,2,FALSE))</f>
        <v/>
      </c>
      <c r="Y35" s="73"/>
      <c r="AA35" s="37"/>
      <c r="AB35" s="32" t="e">
        <f>IF(E35="H",T35-HLOOKUP(V35,Masterh!$C$1:$CX$9,2,FALSE),T35-HLOOKUP(V35,Masterf!$C$1:$CD$9,2,FALSE))</f>
        <v>#VALUE!</v>
      </c>
      <c r="AC35" s="32" t="e">
        <f>IF(E35="H",T35-HLOOKUP(V35,Masterh!$C$1:$CX$9,3,FALSE),T35-HLOOKUP(V35,Masterf!$C$1:$CD$9,3,FALSE))</f>
        <v>#VALUE!</v>
      </c>
      <c r="AD35" s="32" t="e">
        <f>IF(E35="H",T35-HLOOKUP(V35,Masterh!$C$1:$CX$9,4,FALSE),T35-HLOOKUP(V35,Masterf!$C$1:$CD$9,4,FALSE))</f>
        <v>#VALUE!</v>
      </c>
      <c r="AE35" s="32" t="e">
        <f>IF(E35="H",T35-HLOOKUP(V35,Masterh!$C$1:$CX$9,5,FALSE),T35-HLOOKUP(V35,Masterf!$C$1:$CD$9,5,FALSE))</f>
        <v>#VALUE!</v>
      </c>
      <c r="AF35" s="32" t="e">
        <f>IF(E35="H",T35-HLOOKUP(V35,Masterh!$C$1:$CX$9,6,FALSE),T35-HLOOKUP(V35,Masterf!$C$1:$CD$9,6,FALSE))</f>
        <v>#VALUE!</v>
      </c>
      <c r="AG35" s="32" t="e">
        <f>IF(E35="H",T35-HLOOKUP(V35,Masterh!$C$1:$CX$9,7,FALSE),T35-HLOOKUP(V35,Masterf!$C$1:$CD$9,7,FALSE))</f>
        <v>#VALUE!</v>
      </c>
      <c r="AH35" s="32" t="e">
        <f>IF(E35="H",T35-HLOOKUP(V35,Masterh!$C$1:$CX$9,8,FALSE),T35-HLOOKUP(V35,Masterf!$C$1:$CD$9,8,FALSE))</f>
        <v>#VALUE!</v>
      </c>
      <c r="AI35" s="32" t="e">
        <f>IF(E35="H",T35-HLOOKUP(V35,Masterh!$C$1:$CX$9,9,FALSE),T35-HLOOKUP(V35,Masterf!$C$1:$CD$9,9,FALSE))</f>
        <v>#VALUE!</v>
      </c>
      <c r="AJ35" s="51" t="str">
        <f t="shared" si="8"/>
        <v xml:space="preserve"> </v>
      </c>
      <c r="AK35" s="37"/>
      <c r="AL35" s="52" t="str">
        <f t="shared" si="9"/>
        <v xml:space="preserve"> </v>
      </c>
      <c r="AM35" s="53" t="str">
        <f t="shared" si="10"/>
        <v xml:space="preserve"> </v>
      </c>
      <c r="AN35" s="37" t="e">
        <f>IF(AND(H35&lt;1920),VLOOKUP(K35,Masterh!$F$11:$P$29,11),IF(AND(H35&gt;=1920,H35&lt;1941),VLOOKUP(K35,Masterh!$F$11:$P$29,11),IF(AND(H35&gt;=1941,H35&lt;1946),VLOOKUP(K35,Masterh!$F$11:$P$29,10),IF(AND(H35&gt;=1946,H35&lt;1951),VLOOKUP(K35,Masterh!$F$11:$P$29,9),IF(AND(H35&gt;=1951,H35&lt;1956),VLOOKUP(K35,Masterh!$F$11:$P$29,8),IF(AND(H35&gt;=1956,H35&lt;1961),VLOOKUP(K35,Masterh!$F$11:$P$29,7),IF(AND(H35&gt;=1961,H35&lt;1966),VLOOKUP(K35,Masterh!$F$11:$P$29,6),IF(AND(H35&gt;=1966,H35&lt;1971),VLOOKUP(K35,Masterh!$F$11:$P$29,5),IF(AND(H35&gt;=1971,H35&lt;1976),VLOOKUP(K35,Masterh!$F$11:$P$29,4),IF(AND(H35&gt;=1976,H35&lt;1981),VLOOKUP(K35,Masterh!$F$11:$P$29,3),IF(AND(H35&gt;=1981,H35&lt;1986),VLOOKUP(K35,Masterh!$F$11:$P$29,2),"SENIOR")))))))))))</f>
        <v>#N/A</v>
      </c>
      <c r="AO35" s="37" t="e">
        <f>IF(AND(H35&lt;1951),VLOOKUP(K35,Masterf!$F$11:$N$25,9),IF(AND(H35&gt;=1951,H35&lt;1956),VLOOKUP(K35,Masterf!$F$11:$N$25,8),IF(AND(H35&gt;=1956,H35&lt;1961),VLOOKUP(K35,Masterf!$F$11:$N$25,7),IF(AND(H35&gt;=1961,H35&lt;1966),VLOOKUP(K35,Masterf!$F$11:$N$25,6),IF(AND(H35&gt;=1966,H35&lt;1971),VLOOKUP(K35,Masterf!$F$11:$N$25,5),IF(AND(H35&gt;=1971,H35&lt;1976),VLOOKUP(K35,Masterf!$F$11:$N$25,4),IF(AND(H35&gt;=1976,H35&lt;1981),VLOOKUP(K35,Masterf!$F$11:$N$25,3),IF(AND(H35&gt;=1981,H35&lt;1986),VLOOKUP(K35,Masterf!$F$11:$N$25,2),"SENIOR"))))))))</f>
        <v>#N/A</v>
      </c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</row>
    <row r="36" spans="2:124" s="5" customFormat="1" ht="30" customHeight="1" x14ac:dyDescent="0.2">
      <c r="B36" s="170"/>
      <c r="C36" s="171"/>
      <c r="D36" s="172"/>
      <c r="E36" s="173"/>
      <c r="F36" s="174" t="s">
        <v>30</v>
      </c>
      <c r="G36" s="175" t="s">
        <v>30</v>
      </c>
      <c r="H36" s="176"/>
      <c r="I36" s="177"/>
      <c r="J36" s="178" t="s">
        <v>30</v>
      </c>
      <c r="K36" s="179"/>
      <c r="L36" s="180"/>
      <c r="M36" s="181"/>
      <c r="N36" s="181"/>
      <c r="O36" s="182" t="str">
        <f t="shared" si="3"/>
        <v/>
      </c>
      <c r="P36" s="180"/>
      <c r="Q36" s="181"/>
      <c r="R36" s="181"/>
      <c r="S36" s="182" t="str">
        <f t="shared" si="4"/>
        <v/>
      </c>
      <c r="T36" s="207" t="str">
        <f t="shared" si="5"/>
        <v/>
      </c>
      <c r="U36" s="183" t="str">
        <f t="shared" si="11"/>
        <v xml:space="preserve">   </v>
      </c>
      <c r="V36" s="184" t="str">
        <f t="shared" si="6"/>
        <v xml:space="preserve"> </v>
      </c>
      <c r="W36" s="185" t="str">
        <f t="shared" si="7"/>
        <v/>
      </c>
      <c r="X36" s="209" t="str">
        <f>IF(E36="","",W36*VLOOKUP(2020-H36,Masterh!C$17:D$72,2,FALSE))</f>
        <v/>
      </c>
      <c r="Y36" s="73"/>
      <c r="AA36" s="37"/>
      <c r="AB36" s="32" t="e">
        <f>IF(E36="H",T36-HLOOKUP(V36,Masterh!$C$1:$CX$9,2,FALSE),T36-HLOOKUP(V36,Masterf!$C$1:$CD$9,2,FALSE))</f>
        <v>#VALUE!</v>
      </c>
      <c r="AC36" s="32" t="e">
        <f>IF(E36="H",T36-HLOOKUP(V36,Masterh!$C$1:$CX$9,3,FALSE),T36-HLOOKUP(V36,Masterf!$C$1:$CD$9,3,FALSE))</f>
        <v>#VALUE!</v>
      </c>
      <c r="AD36" s="32" t="e">
        <f>IF(E36="H",T36-HLOOKUP(V36,Masterh!$C$1:$CX$9,4,FALSE),T36-HLOOKUP(V36,Masterf!$C$1:$CD$9,4,FALSE))</f>
        <v>#VALUE!</v>
      </c>
      <c r="AE36" s="32" t="e">
        <f>IF(E36="H",T36-HLOOKUP(V36,Masterh!$C$1:$CX$9,5,FALSE),T36-HLOOKUP(V36,Masterf!$C$1:$CD$9,5,FALSE))</f>
        <v>#VALUE!</v>
      </c>
      <c r="AF36" s="32" t="e">
        <f>IF(E36="H",T36-HLOOKUP(V36,Masterh!$C$1:$CX$9,6,FALSE),T36-HLOOKUP(V36,Masterf!$C$1:$CD$9,6,FALSE))</f>
        <v>#VALUE!</v>
      </c>
      <c r="AG36" s="32" t="e">
        <f>IF(E36="H",T36-HLOOKUP(V36,Masterh!$C$1:$CX$9,7,FALSE),T36-HLOOKUP(V36,Masterf!$C$1:$CD$9,7,FALSE))</f>
        <v>#VALUE!</v>
      </c>
      <c r="AH36" s="32" t="e">
        <f>IF(E36="H",T36-HLOOKUP(V36,Masterh!$C$1:$CX$9,8,FALSE),T36-HLOOKUP(V36,Masterf!$C$1:$CD$9,8,FALSE))</f>
        <v>#VALUE!</v>
      </c>
      <c r="AI36" s="32" t="e">
        <f>IF(E36="H",T36-HLOOKUP(V36,Masterh!$C$1:$CX$9,9,FALSE),T36-HLOOKUP(V36,Masterf!$C$1:$CD$9,9,FALSE))</f>
        <v>#VALUE!</v>
      </c>
      <c r="AJ36" s="51" t="str">
        <f t="shared" si="8"/>
        <v xml:space="preserve"> </v>
      </c>
      <c r="AK36" s="37"/>
      <c r="AL36" s="52" t="str">
        <f t="shared" si="9"/>
        <v xml:space="preserve"> </v>
      </c>
      <c r="AM36" s="53" t="str">
        <f t="shared" si="10"/>
        <v xml:space="preserve"> </v>
      </c>
      <c r="AN36" s="37" t="e">
        <f>IF(AND(H36&lt;1920),VLOOKUP(K36,Masterh!$F$11:$P$29,11),IF(AND(H36&gt;=1920,H36&lt;1941),VLOOKUP(K36,Masterh!$F$11:$P$29,11),IF(AND(H36&gt;=1941,H36&lt;1946),VLOOKUP(K36,Masterh!$F$11:$P$29,10),IF(AND(H36&gt;=1946,H36&lt;1951),VLOOKUP(K36,Masterh!$F$11:$P$29,9),IF(AND(H36&gt;=1951,H36&lt;1956),VLOOKUP(K36,Masterh!$F$11:$P$29,8),IF(AND(H36&gt;=1956,H36&lt;1961),VLOOKUP(K36,Masterh!$F$11:$P$29,7),IF(AND(H36&gt;=1961,H36&lt;1966),VLOOKUP(K36,Masterh!$F$11:$P$29,6),IF(AND(H36&gt;=1966,H36&lt;1971),VLOOKUP(K36,Masterh!$F$11:$P$29,5),IF(AND(H36&gt;=1971,H36&lt;1976),VLOOKUP(K36,Masterh!$F$11:$P$29,4),IF(AND(H36&gt;=1976,H36&lt;1981),VLOOKUP(K36,Masterh!$F$11:$P$29,3),IF(AND(H36&gt;=1981,H36&lt;1986),VLOOKUP(K36,Masterh!$F$11:$P$29,2),"SENIOR")))))))))))</f>
        <v>#N/A</v>
      </c>
      <c r="AO36" s="37" t="e">
        <f>IF(AND(H36&lt;1951),VLOOKUP(K36,Masterf!$F$11:$N$25,9),IF(AND(H36&gt;=1951,H36&lt;1956),VLOOKUP(K36,Masterf!$F$11:$N$25,8),IF(AND(H36&gt;=1956,H36&lt;1961),VLOOKUP(K36,Masterf!$F$11:$N$25,7),IF(AND(H36&gt;=1961,H36&lt;1966),VLOOKUP(K36,Masterf!$F$11:$N$25,6),IF(AND(H36&gt;=1966,H36&lt;1971),VLOOKUP(K36,Masterf!$F$11:$N$25,5),IF(AND(H36&gt;=1971,H36&lt;1976),VLOOKUP(K36,Masterf!$F$11:$N$25,4),IF(AND(H36&gt;=1976,H36&lt;1981),VLOOKUP(K36,Masterf!$F$11:$N$25,3),IF(AND(H36&gt;=1981,H36&lt;1986),VLOOKUP(K36,Masterf!$F$11:$N$25,2),"SENIOR"))))))))</f>
        <v>#N/A</v>
      </c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</row>
    <row r="37" spans="2:124" s="5" customFormat="1" ht="30" customHeight="1" x14ac:dyDescent="0.2">
      <c r="B37" s="170"/>
      <c r="C37" s="171"/>
      <c r="D37" s="172"/>
      <c r="E37" s="173"/>
      <c r="F37" s="174" t="s">
        <v>30</v>
      </c>
      <c r="G37" s="175" t="s">
        <v>30</v>
      </c>
      <c r="H37" s="176"/>
      <c r="I37" s="177"/>
      <c r="J37" s="178" t="s">
        <v>30</v>
      </c>
      <c r="K37" s="179"/>
      <c r="L37" s="180"/>
      <c r="M37" s="181"/>
      <c r="N37" s="181"/>
      <c r="O37" s="182" t="str">
        <f t="shared" si="3"/>
        <v/>
      </c>
      <c r="P37" s="180"/>
      <c r="Q37" s="181"/>
      <c r="R37" s="181"/>
      <c r="S37" s="182" t="str">
        <f t="shared" si="4"/>
        <v/>
      </c>
      <c r="T37" s="207" t="str">
        <f t="shared" si="5"/>
        <v/>
      </c>
      <c r="U37" s="183" t="str">
        <f t="shared" si="11"/>
        <v xml:space="preserve">   </v>
      </c>
      <c r="V37" s="184" t="str">
        <f t="shared" si="6"/>
        <v xml:space="preserve"> </v>
      </c>
      <c r="W37" s="185" t="str">
        <f t="shared" si="7"/>
        <v/>
      </c>
      <c r="X37" s="209" t="str">
        <f>IF(E37="","",W37*VLOOKUP(2020-H37,Masterh!C$17:D$72,2,FALSE))</f>
        <v/>
      </c>
      <c r="Y37" s="73"/>
      <c r="AA37" s="37"/>
      <c r="AB37" s="32" t="e">
        <f>IF(E37="H",T37-HLOOKUP(V37,Masterh!$C$1:$CX$9,2,FALSE),T37-HLOOKUP(V37,Masterf!$C$1:$CD$9,2,FALSE))</f>
        <v>#VALUE!</v>
      </c>
      <c r="AC37" s="32" t="e">
        <f>IF(E37="H",T37-HLOOKUP(V37,Masterh!$C$1:$CX$9,3,FALSE),T37-HLOOKUP(V37,Masterf!$C$1:$CD$9,3,FALSE))</f>
        <v>#VALUE!</v>
      </c>
      <c r="AD37" s="32" t="e">
        <f>IF(E37="H",T37-HLOOKUP(V37,Masterh!$C$1:$CX$9,4,FALSE),T37-HLOOKUP(V37,Masterf!$C$1:$CD$9,4,FALSE))</f>
        <v>#VALUE!</v>
      </c>
      <c r="AE37" s="32" t="e">
        <f>IF(E37="H",T37-HLOOKUP(V37,Masterh!$C$1:$CX$9,5,FALSE),T37-HLOOKUP(V37,Masterf!$C$1:$CD$9,5,FALSE))</f>
        <v>#VALUE!</v>
      </c>
      <c r="AF37" s="32" t="e">
        <f>IF(E37="H",T37-HLOOKUP(V37,Masterh!$C$1:$CX$9,6,FALSE),T37-HLOOKUP(V37,Masterf!$C$1:$CD$9,6,FALSE))</f>
        <v>#VALUE!</v>
      </c>
      <c r="AG37" s="32" t="e">
        <f>IF(E37="H",T37-HLOOKUP(V37,Masterh!$C$1:$CX$9,7,FALSE),T37-HLOOKUP(V37,Masterf!$C$1:$CD$9,7,FALSE))</f>
        <v>#VALUE!</v>
      </c>
      <c r="AH37" s="32" t="e">
        <f>IF(E37="H",T37-HLOOKUP(V37,Masterh!$C$1:$CX$9,8,FALSE),T37-HLOOKUP(V37,Masterf!$C$1:$CD$9,8,FALSE))</f>
        <v>#VALUE!</v>
      </c>
      <c r="AI37" s="32" t="e">
        <f>IF(E37="H",T37-HLOOKUP(V37,Masterh!$C$1:$CX$9,9,FALSE),T37-HLOOKUP(V37,Masterf!$C$1:$CD$9,9,FALSE))</f>
        <v>#VALUE!</v>
      </c>
      <c r="AJ37" s="51" t="str">
        <f t="shared" si="8"/>
        <v xml:space="preserve"> </v>
      </c>
      <c r="AK37" s="37"/>
      <c r="AL37" s="52" t="str">
        <f t="shared" si="9"/>
        <v xml:space="preserve"> </v>
      </c>
      <c r="AM37" s="53" t="str">
        <f t="shared" si="10"/>
        <v xml:space="preserve"> </v>
      </c>
      <c r="AN37" s="37" t="e">
        <f>IF(AND(H37&lt;1920),VLOOKUP(K37,Masterh!$F$11:$P$29,11),IF(AND(H37&gt;=1920,H37&lt;1941),VLOOKUP(K37,Masterh!$F$11:$P$29,11),IF(AND(H37&gt;=1941,H37&lt;1946),VLOOKUP(K37,Masterh!$F$11:$P$29,10),IF(AND(H37&gt;=1946,H37&lt;1951),VLOOKUP(K37,Masterh!$F$11:$P$29,9),IF(AND(H37&gt;=1951,H37&lt;1956),VLOOKUP(K37,Masterh!$F$11:$P$29,8),IF(AND(H37&gt;=1956,H37&lt;1961),VLOOKUP(K37,Masterh!$F$11:$P$29,7),IF(AND(H37&gt;=1961,H37&lt;1966),VLOOKUP(K37,Masterh!$F$11:$P$29,6),IF(AND(H37&gt;=1966,H37&lt;1971),VLOOKUP(K37,Masterh!$F$11:$P$29,5),IF(AND(H37&gt;=1971,H37&lt;1976),VLOOKUP(K37,Masterh!$F$11:$P$29,4),IF(AND(H37&gt;=1976,H37&lt;1981),VLOOKUP(K37,Masterh!$F$11:$P$29,3),IF(AND(H37&gt;=1981,H37&lt;1986),VLOOKUP(K37,Masterh!$F$11:$P$29,2),"SENIOR")))))))))))</f>
        <v>#N/A</v>
      </c>
      <c r="AO37" s="37" t="e">
        <f>IF(AND(H37&lt;1951),VLOOKUP(K37,Masterf!$F$11:$N$25,9),IF(AND(H37&gt;=1951,H37&lt;1956),VLOOKUP(K37,Masterf!$F$11:$N$25,8),IF(AND(H37&gt;=1956,H37&lt;1961),VLOOKUP(K37,Masterf!$F$11:$N$25,7),IF(AND(H37&gt;=1961,H37&lt;1966),VLOOKUP(K37,Masterf!$F$11:$N$25,6),IF(AND(H37&gt;=1966,H37&lt;1971),VLOOKUP(K37,Masterf!$F$11:$N$25,5),IF(AND(H37&gt;=1971,H37&lt;1976),VLOOKUP(K37,Masterf!$F$11:$N$25,4),IF(AND(H37&gt;=1976,H37&lt;1981),VLOOKUP(K37,Masterf!$F$11:$N$25,3),IF(AND(H37&gt;=1981,H37&lt;1986),VLOOKUP(K37,Masterf!$F$11:$N$25,2),"SENIOR"))))))))</f>
        <v>#N/A</v>
      </c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</row>
    <row r="38" spans="2:124" s="5" customFormat="1" ht="30" customHeight="1" x14ac:dyDescent="0.2">
      <c r="B38" s="170"/>
      <c r="C38" s="171"/>
      <c r="D38" s="172"/>
      <c r="E38" s="173"/>
      <c r="F38" s="174" t="s">
        <v>30</v>
      </c>
      <c r="G38" s="175" t="s">
        <v>30</v>
      </c>
      <c r="H38" s="176"/>
      <c r="I38" s="177"/>
      <c r="J38" s="178" t="s">
        <v>30</v>
      </c>
      <c r="K38" s="179"/>
      <c r="L38" s="180"/>
      <c r="M38" s="181"/>
      <c r="N38" s="181"/>
      <c r="O38" s="182" t="str">
        <f t="shared" si="3"/>
        <v/>
      </c>
      <c r="P38" s="180"/>
      <c r="Q38" s="181"/>
      <c r="R38" s="181"/>
      <c r="S38" s="182" t="str">
        <f t="shared" si="4"/>
        <v/>
      </c>
      <c r="T38" s="207" t="str">
        <f t="shared" si="5"/>
        <v/>
      </c>
      <c r="U38" s="183" t="str">
        <f t="shared" si="11"/>
        <v xml:space="preserve">   </v>
      </c>
      <c r="V38" s="184" t="str">
        <f t="shared" si="6"/>
        <v xml:space="preserve"> </v>
      </c>
      <c r="W38" s="185" t="str">
        <f t="shared" si="7"/>
        <v/>
      </c>
      <c r="X38" s="209" t="str">
        <f>IF(E38="","",W38*VLOOKUP(2020-H38,Masterh!C$17:D$72,2,FALSE))</f>
        <v/>
      </c>
      <c r="Y38" s="73"/>
      <c r="AA38" s="37"/>
      <c r="AB38" s="32" t="e">
        <f>IF(E38="H",T38-HLOOKUP(V38,Masterh!$C$1:$CX$9,2,FALSE),T38-HLOOKUP(V38,Masterf!$C$1:$CD$9,2,FALSE))</f>
        <v>#VALUE!</v>
      </c>
      <c r="AC38" s="32" t="e">
        <f>IF(E38="H",T38-HLOOKUP(V38,Masterh!$C$1:$CX$9,3,FALSE),T38-HLOOKUP(V38,Masterf!$C$1:$CD$9,3,FALSE))</f>
        <v>#VALUE!</v>
      </c>
      <c r="AD38" s="32" t="e">
        <f>IF(E38="H",T38-HLOOKUP(V38,Masterh!$C$1:$CX$9,4,FALSE),T38-HLOOKUP(V38,Masterf!$C$1:$CD$9,4,FALSE))</f>
        <v>#VALUE!</v>
      </c>
      <c r="AE38" s="32" t="e">
        <f>IF(E38="H",T38-HLOOKUP(V38,Masterh!$C$1:$CX$9,5,FALSE),T38-HLOOKUP(V38,Masterf!$C$1:$CD$9,5,FALSE))</f>
        <v>#VALUE!</v>
      </c>
      <c r="AF38" s="32" t="e">
        <f>IF(E38="H",T38-HLOOKUP(V38,Masterh!$C$1:$CX$9,6,FALSE),T38-HLOOKUP(V38,Masterf!$C$1:$CD$9,6,FALSE))</f>
        <v>#VALUE!</v>
      </c>
      <c r="AG38" s="32" t="e">
        <f>IF(E38="H",T38-HLOOKUP(V38,Masterh!$C$1:$CX$9,7,FALSE),T38-HLOOKUP(V38,Masterf!$C$1:$CD$9,7,FALSE))</f>
        <v>#VALUE!</v>
      </c>
      <c r="AH38" s="32" t="e">
        <f>IF(E38="H",T38-HLOOKUP(V38,Masterh!$C$1:$CX$9,8,FALSE),T38-HLOOKUP(V38,Masterf!$C$1:$CD$9,8,FALSE))</f>
        <v>#VALUE!</v>
      </c>
      <c r="AI38" s="32" t="e">
        <f>IF(E38="H",T38-HLOOKUP(V38,Masterh!$C$1:$CX$9,9,FALSE),T38-HLOOKUP(V38,Masterf!$C$1:$CD$9,9,FALSE))</f>
        <v>#VALUE!</v>
      </c>
      <c r="AJ38" s="51" t="str">
        <f t="shared" si="8"/>
        <v xml:space="preserve"> </v>
      </c>
      <c r="AK38" s="37"/>
      <c r="AL38" s="52" t="str">
        <f t="shared" si="9"/>
        <v xml:space="preserve"> </v>
      </c>
      <c r="AM38" s="53" t="str">
        <f t="shared" si="10"/>
        <v xml:space="preserve"> </v>
      </c>
      <c r="AN38" s="37" t="e">
        <f>IF(AND(H38&lt;1920),VLOOKUP(K38,Masterh!$F$11:$P$29,11),IF(AND(H38&gt;=1920,H38&lt;1941),VLOOKUP(K38,Masterh!$F$11:$P$29,11),IF(AND(H38&gt;=1941,H38&lt;1946),VLOOKUP(K38,Masterh!$F$11:$P$29,10),IF(AND(H38&gt;=1946,H38&lt;1951),VLOOKUP(K38,Masterh!$F$11:$P$29,9),IF(AND(H38&gt;=1951,H38&lt;1956),VLOOKUP(K38,Masterh!$F$11:$P$29,8),IF(AND(H38&gt;=1956,H38&lt;1961),VLOOKUP(K38,Masterh!$F$11:$P$29,7),IF(AND(H38&gt;=1961,H38&lt;1966),VLOOKUP(K38,Masterh!$F$11:$P$29,6),IF(AND(H38&gt;=1966,H38&lt;1971),VLOOKUP(K38,Masterh!$F$11:$P$29,5),IF(AND(H38&gt;=1971,H38&lt;1976),VLOOKUP(K38,Masterh!$F$11:$P$29,4),IF(AND(H38&gt;=1976,H38&lt;1981),VLOOKUP(K38,Masterh!$F$11:$P$29,3),IF(AND(H38&gt;=1981,H38&lt;1986),VLOOKUP(K38,Masterh!$F$11:$P$29,2),"SENIOR")))))))))))</f>
        <v>#N/A</v>
      </c>
      <c r="AO38" s="37" t="e">
        <f>IF(AND(H38&lt;1951),VLOOKUP(K38,Masterf!$F$11:$N$25,9),IF(AND(H38&gt;=1951,H38&lt;1956),VLOOKUP(K38,Masterf!$F$11:$N$25,8),IF(AND(H38&gt;=1956,H38&lt;1961),VLOOKUP(K38,Masterf!$F$11:$N$25,7),IF(AND(H38&gt;=1961,H38&lt;1966),VLOOKUP(K38,Masterf!$F$11:$N$25,6),IF(AND(H38&gt;=1966,H38&lt;1971),VLOOKUP(K38,Masterf!$F$11:$N$25,5),IF(AND(H38&gt;=1971,H38&lt;1976),VLOOKUP(K38,Masterf!$F$11:$N$25,4),IF(AND(H38&gt;=1976,H38&lt;1981),VLOOKUP(K38,Masterf!$F$11:$N$25,3),IF(AND(H38&gt;=1981,H38&lt;1986),VLOOKUP(K38,Masterf!$F$11:$N$25,2),"SENIOR"))))))))</f>
        <v>#N/A</v>
      </c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</row>
    <row r="39" spans="2:124" s="5" customFormat="1" ht="30" customHeight="1" x14ac:dyDescent="0.2">
      <c r="B39" s="170"/>
      <c r="C39" s="171"/>
      <c r="D39" s="172"/>
      <c r="E39" s="173"/>
      <c r="F39" s="174" t="s">
        <v>30</v>
      </c>
      <c r="G39" s="175" t="s">
        <v>30</v>
      </c>
      <c r="H39" s="176"/>
      <c r="I39" s="177"/>
      <c r="J39" s="178"/>
      <c r="K39" s="179"/>
      <c r="L39" s="180"/>
      <c r="M39" s="181"/>
      <c r="N39" s="181"/>
      <c r="O39" s="182" t="str">
        <f t="shared" si="3"/>
        <v/>
      </c>
      <c r="P39" s="180"/>
      <c r="Q39" s="181"/>
      <c r="R39" s="181"/>
      <c r="S39" s="182" t="str">
        <f t="shared" si="4"/>
        <v/>
      </c>
      <c r="T39" s="207" t="str">
        <f t="shared" si="5"/>
        <v/>
      </c>
      <c r="U39" s="183" t="str">
        <f t="shared" si="11"/>
        <v xml:space="preserve">   </v>
      </c>
      <c r="V39" s="184" t="str">
        <f t="shared" si="6"/>
        <v xml:space="preserve"> </v>
      </c>
      <c r="W39" s="185" t="str">
        <f t="shared" si="7"/>
        <v/>
      </c>
      <c r="X39" s="209" t="str">
        <f>IF(E39="","",W39*VLOOKUP(2020-H39,Masterh!C$17:D$72,2,FALSE))</f>
        <v/>
      </c>
      <c r="Y39" s="73"/>
      <c r="AA39" s="37"/>
      <c r="AB39" s="32" t="e">
        <f>IF(E39="H",T39-HLOOKUP(V39,Masterh!$C$1:$CX$9,2,FALSE),T39-HLOOKUP(V39,Masterf!$C$1:$CD$9,2,FALSE))</f>
        <v>#VALUE!</v>
      </c>
      <c r="AC39" s="32" t="e">
        <f>IF(E39="H",T39-HLOOKUP(V39,Masterh!$C$1:$CX$9,3,FALSE),T39-HLOOKUP(V39,Masterf!$C$1:$CD$9,3,FALSE))</f>
        <v>#VALUE!</v>
      </c>
      <c r="AD39" s="32" t="e">
        <f>IF(E39="H",T39-HLOOKUP(V39,Masterh!$C$1:$CX$9,4,FALSE),T39-HLOOKUP(V39,Masterf!$C$1:$CD$9,4,FALSE))</f>
        <v>#VALUE!</v>
      </c>
      <c r="AE39" s="32" t="e">
        <f>IF(E39="H",T39-HLOOKUP(V39,Masterh!$C$1:$CX$9,5,FALSE),T39-HLOOKUP(V39,Masterf!$C$1:$CD$9,5,FALSE))</f>
        <v>#VALUE!</v>
      </c>
      <c r="AF39" s="32" t="e">
        <f>IF(E39="H",T39-HLOOKUP(V39,Masterh!$C$1:$CX$9,6,FALSE),T39-HLOOKUP(V39,Masterf!$C$1:$CD$9,6,FALSE))</f>
        <v>#VALUE!</v>
      </c>
      <c r="AG39" s="32" t="e">
        <f>IF(E39="H",T39-HLOOKUP(V39,Masterh!$C$1:$CX$9,7,FALSE),T39-HLOOKUP(V39,Masterf!$C$1:$CD$9,7,FALSE))</f>
        <v>#VALUE!</v>
      </c>
      <c r="AH39" s="32" t="e">
        <f>IF(E39="H",T39-HLOOKUP(V39,Masterh!$C$1:$CX$9,8,FALSE),T39-HLOOKUP(V39,Masterf!$C$1:$CD$9,8,FALSE))</f>
        <v>#VALUE!</v>
      </c>
      <c r="AI39" s="32" t="e">
        <f>IF(E39="H",T39-HLOOKUP(V39,Masterh!$C$1:$CX$9,9,FALSE),T39-HLOOKUP(V39,Masterf!$C$1:$CD$9,9,FALSE))</f>
        <v>#VALUE!</v>
      </c>
      <c r="AJ39" s="51" t="str">
        <f t="shared" si="8"/>
        <v xml:space="preserve"> </v>
      </c>
      <c r="AK39" s="37"/>
      <c r="AL39" s="52" t="str">
        <f t="shared" si="9"/>
        <v xml:space="preserve"> </v>
      </c>
      <c r="AM39" s="53" t="str">
        <f t="shared" si="10"/>
        <v xml:space="preserve"> </v>
      </c>
      <c r="AN39" s="37" t="e">
        <f>IF(AND(H39&lt;1920),VLOOKUP(K39,Masterh!$F$11:$P$29,11),IF(AND(H39&gt;=1920,H39&lt;1941),VLOOKUP(K39,Masterh!$F$11:$P$29,11),IF(AND(H39&gt;=1941,H39&lt;1946),VLOOKUP(K39,Masterh!$F$11:$P$29,10),IF(AND(H39&gt;=1946,H39&lt;1951),VLOOKUP(K39,Masterh!$F$11:$P$29,9),IF(AND(H39&gt;=1951,H39&lt;1956),VLOOKUP(K39,Masterh!$F$11:$P$29,8),IF(AND(H39&gt;=1956,H39&lt;1961),VLOOKUP(K39,Masterh!$F$11:$P$29,7),IF(AND(H39&gt;=1961,H39&lt;1966),VLOOKUP(K39,Masterh!$F$11:$P$29,6),IF(AND(H39&gt;=1966,H39&lt;1971),VLOOKUP(K39,Masterh!$F$11:$P$29,5),IF(AND(H39&gt;=1971,H39&lt;1976),VLOOKUP(K39,Masterh!$F$11:$P$29,4),IF(AND(H39&gt;=1976,H39&lt;1981),VLOOKUP(K39,Masterh!$F$11:$P$29,3),IF(AND(H39&gt;=1981,H39&lt;1986),VLOOKUP(K39,Masterh!$F$11:$P$29,2),"SENIOR")))))))))))</f>
        <v>#N/A</v>
      </c>
      <c r="AO39" s="37" t="e">
        <f>IF(AND(H39&lt;1951),VLOOKUP(K39,Masterf!$F$11:$N$25,9),IF(AND(H39&gt;=1951,H39&lt;1956),VLOOKUP(K39,Masterf!$F$11:$N$25,8),IF(AND(H39&gt;=1956,H39&lt;1961),VLOOKUP(K39,Masterf!$F$11:$N$25,7),IF(AND(H39&gt;=1961,H39&lt;1966),VLOOKUP(K39,Masterf!$F$11:$N$25,6),IF(AND(H39&gt;=1966,H39&lt;1971),VLOOKUP(K39,Masterf!$F$11:$N$25,5),IF(AND(H39&gt;=1971,H39&lt;1976),VLOOKUP(K39,Masterf!$F$11:$N$25,4),IF(AND(H39&gt;=1976,H39&lt;1981),VLOOKUP(K39,Masterf!$F$11:$N$25,3),IF(AND(H39&gt;=1981,H39&lt;1986),VLOOKUP(K39,Masterf!$F$11:$N$25,2),"SENIOR"))))))))</f>
        <v>#N/A</v>
      </c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</row>
    <row r="40" spans="2:124" s="5" customFormat="1" ht="30" customHeight="1" x14ac:dyDescent="0.2">
      <c r="B40" s="170"/>
      <c r="C40" s="171"/>
      <c r="D40" s="172"/>
      <c r="E40" s="173"/>
      <c r="F40" s="174" t="s">
        <v>30</v>
      </c>
      <c r="G40" s="175" t="s">
        <v>30</v>
      </c>
      <c r="H40" s="176"/>
      <c r="I40" s="177"/>
      <c r="J40" s="178"/>
      <c r="K40" s="179"/>
      <c r="L40" s="180"/>
      <c r="M40" s="181"/>
      <c r="N40" s="181"/>
      <c r="O40" s="182" t="str">
        <f t="shared" si="3"/>
        <v/>
      </c>
      <c r="P40" s="180"/>
      <c r="Q40" s="181"/>
      <c r="R40" s="181"/>
      <c r="S40" s="182" t="str">
        <f t="shared" si="4"/>
        <v/>
      </c>
      <c r="T40" s="207" t="str">
        <f t="shared" si="5"/>
        <v/>
      </c>
      <c r="U40" s="183" t="str">
        <f t="shared" si="11"/>
        <v xml:space="preserve">   </v>
      </c>
      <c r="V40" s="184" t="str">
        <f t="shared" si="6"/>
        <v xml:space="preserve"> </v>
      </c>
      <c r="W40" s="185" t="str">
        <f t="shared" si="7"/>
        <v/>
      </c>
      <c r="X40" s="209" t="str">
        <f>IF(E40="","",W40*VLOOKUP(2020-H40,Masterh!C$17:D$72,2,FALSE))</f>
        <v/>
      </c>
      <c r="Y40" s="73"/>
      <c r="AA40" s="37"/>
      <c r="AB40" s="32" t="e">
        <f>IF(E40="H",T40-HLOOKUP(V40,Masterh!$C$1:$CX$9,2,FALSE),T40-HLOOKUP(V40,Masterf!$C$1:$CD$9,2,FALSE))</f>
        <v>#VALUE!</v>
      </c>
      <c r="AC40" s="32" t="e">
        <f>IF(E40="H",T40-HLOOKUP(V40,Masterh!$C$1:$CX$9,3,FALSE),T40-HLOOKUP(V40,Masterf!$C$1:$CD$9,3,FALSE))</f>
        <v>#VALUE!</v>
      </c>
      <c r="AD40" s="32" t="e">
        <f>IF(E40="H",T40-HLOOKUP(V40,Masterh!$C$1:$CX$9,4,FALSE),T40-HLOOKUP(V40,Masterf!$C$1:$CD$9,4,FALSE))</f>
        <v>#VALUE!</v>
      </c>
      <c r="AE40" s="32" t="e">
        <f>IF(E40="H",T40-HLOOKUP(V40,Masterh!$C$1:$CX$9,5,FALSE),T40-HLOOKUP(V40,Masterf!$C$1:$CD$9,5,FALSE))</f>
        <v>#VALUE!</v>
      </c>
      <c r="AF40" s="32" t="e">
        <f>IF(E40="H",T40-HLOOKUP(V40,Masterh!$C$1:$CX$9,6,FALSE),T40-HLOOKUP(V40,Masterf!$C$1:$CD$9,6,FALSE))</f>
        <v>#VALUE!</v>
      </c>
      <c r="AG40" s="32" t="e">
        <f>IF(E40="H",T40-HLOOKUP(V40,Masterh!$C$1:$CX$9,7,FALSE),T40-HLOOKUP(V40,Masterf!$C$1:$CD$9,7,FALSE))</f>
        <v>#VALUE!</v>
      </c>
      <c r="AH40" s="32" t="e">
        <f>IF(E40="H",T40-HLOOKUP(V40,Masterh!$C$1:$CX$9,8,FALSE),T40-HLOOKUP(V40,Masterf!$C$1:$CD$9,8,FALSE))</f>
        <v>#VALUE!</v>
      </c>
      <c r="AI40" s="32" t="e">
        <f>IF(E40="H",T40-HLOOKUP(V40,Masterh!$C$1:$CX$9,9,FALSE),T40-HLOOKUP(V40,Masterf!$C$1:$CD$9,9,FALSE))</f>
        <v>#VALUE!</v>
      </c>
      <c r="AJ40" s="51" t="str">
        <f t="shared" si="8"/>
        <v xml:space="preserve"> </v>
      </c>
      <c r="AK40" s="37"/>
      <c r="AL40" s="52" t="str">
        <f t="shared" si="9"/>
        <v xml:space="preserve"> </v>
      </c>
      <c r="AM40" s="53" t="str">
        <f t="shared" si="10"/>
        <v xml:space="preserve"> </v>
      </c>
      <c r="AN40" s="37" t="e">
        <f>IF(AND(H40&lt;1920),VLOOKUP(K40,Masterh!$F$11:$P$29,11),IF(AND(H40&gt;=1920,H40&lt;1941),VLOOKUP(K40,Masterh!$F$11:$P$29,11),IF(AND(H40&gt;=1941,H40&lt;1946),VLOOKUP(K40,Masterh!$F$11:$P$29,10),IF(AND(H40&gt;=1946,H40&lt;1951),VLOOKUP(K40,Masterh!$F$11:$P$29,9),IF(AND(H40&gt;=1951,H40&lt;1956),VLOOKUP(K40,Masterh!$F$11:$P$29,8),IF(AND(H40&gt;=1956,H40&lt;1961),VLOOKUP(K40,Masterh!$F$11:$P$29,7),IF(AND(H40&gt;=1961,H40&lt;1966),VLOOKUP(K40,Masterh!$F$11:$P$29,6),IF(AND(H40&gt;=1966,H40&lt;1971),VLOOKUP(K40,Masterh!$F$11:$P$29,5),IF(AND(H40&gt;=1971,H40&lt;1976),VLOOKUP(K40,Masterh!$F$11:$P$29,4),IF(AND(H40&gt;=1976,H40&lt;1981),VLOOKUP(K40,Masterh!$F$11:$P$29,3),IF(AND(H40&gt;=1981,H40&lt;1986),VLOOKUP(K40,Masterh!$F$11:$P$29,2),"SENIOR")))))))))))</f>
        <v>#N/A</v>
      </c>
      <c r="AO40" s="37" t="e">
        <f>IF(AND(H40&lt;1951),VLOOKUP(K40,Masterf!$F$11:$N$25,9),IF(AND(H40&gt;=1951,H40&lt;1956),VLOOKUP(K40,Masterf!$F$11:$N$25,8),IF(AND(H40&gt;=1956,H40&lt;1961),VLOOKUP(K40,Masterf!$F$11:$N$25,7),IF(AND(H40&gt;=1961,H40&lt;1966),VLOOKUP(K40,Masterf!$F$11:$N$25,6),IF(AND(H40&gt;=1966,H40&lt;1971),VLOOKUP(K40,Masterf!$F$11:$N$25,5),IF(AND(H40&gt;=1971,H40&lt;1976),VLOOKUP(K40,Masterf!$F$11:$N$25,4),IF(AND(H40&gt;=1976,H40&lt;1981),VLOOKUP(K40,Masterf!$F$11:$N$25,3),IF(AND(H40&gt;=1981,H40&lt;1986),VLOOKUP(K40,Masterf!$F$11:$N$25,2),"SENIOR"))))))))</f>
        <v>#N/A</v>
      </c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</row>
    <row r="41" spans="2:124" s="5" customFormat="1" ht="30" customHeight="1" x14ac:dyDescent="0.2">
      <c r="B41" s="170"/>
      <c r="C41" s="171"/>
      <c r="D41" s="172"/>
      <c r="E41" s="173"/>
      <c r="F41" s="174" t="s">
        <v>30</v>
      </c>
      <c r="G41" s="175" t="s">
        <v>30</v>
      </c>
      <c r="H41" s="176"/>
      <c r="I41" s="177"/>
      <c r="J41" s="178"/>
      <c r="K41" s="179"/>
      <c r="L41" s="180"/>
      <c r="M41" s="181"/>
      <c r="N41" s="181"/>
      <c r="O41" s="182" t="str">
        <f t="shared" si="3"/>
        <v/>
      </c>
      <c r="P41" s="180"/>
      <c r="Q41" s="181"/>
      <c r="R41" s="181"/>
      <c r="S41" s="182" t="str">
        <f t="shared" si="4"/>
        <v/>
      </c>
      <c r="T41" s="207" t="str">
        <f t="shared" si="5"/>
        <v/>
      </c>
      <c r="U41" s="183" t="str">
        <f t="shared" si="11"/>
        <v xml:space="preserve">   </v>
      </c>
      <c r="V41" s="184" t="str">
        <f t="shared" si="6"/>
        <v xml:space="preserve"> </v>
      </c>
      <c r="W41" s="185" t="str">
        <f t="shared" si="7"/>
        <v/>
      </c>
      <c r="X41" s="209" t="str">
        <f>IF(E41="","",W41*VLOOKUP(2020-H41,Masterh!C$17:D$72,2,FALSE))</f>
        <v/>
      </c>
      <c r="Y41" s="73"/>
      <c r="AA41" s="37"/>
      <c r="AB41" s="32" t="e">
        <f>IF(E41="H",T41-HLOOKUP(V41,Masterh!$C$1:$CX$9,2,FALSE),T41-HLOOKUP(V41,Masterf!$C$1:$CD$9,2,FALSE))</f>
        <v>#VALUE!</v>
      </c>
      <c r="AC41" s="32" t="e">
        <f>IF(E41="H",T41-HLOOKUP(V41,Masterh!$C$1:$CX$9,3,FALSE),T41-HLOOKUP(V41,Masterf!$C$1:$CD$9,3,FALSE))</f>
        <v>#VALUE!</v>
      </c>
      <c r="AD41" s="32" t="e">
        <f>IF(E41="H",T41-HLOOKUP(V41,Masterh!$C$1:$CX$9,4,FALSE),T41-HLOOKUP(V41,Masterf!$C$1:$CD$9,4,FALSE))</f>
        <v>#VALUE!</v>
      </c>
      <c r="AE41" s="32" t="e">
        <f>IF(E41="H",T41-HLOOKUP(V41,Masterh!$C$1:$CX$9,5,FALSE),T41-HLOOKUP(V41,Masterf!$C$1:$CD$9,5,FALSE))</f>
        <v>#VALUE!</v>
      </c>
      <c r="AF41" s="32" t="e">
        <f>IF(E41="H",T41-HLOOKUP(V41,Masterh!$C$1:$CX$9,6,FALSE),T41-HLOOKUP(V41,Masterf!$C$1:$CD$9,6,FALSE))</f>
        <v>#VALUE!</v>
      </c>
      <c r="AG41" s="32" t="e">
        <f>IF(E41="H",T41-HLOOKUP(V41,Masterh!$C$1:$CX$9,7,FALSE),T41-HLOOKUP(V41,Masterf!$C$1:$CD$9,7,FALSE))</f>
        <v>#VALUE!</v>
      </c>
      <c r="AH41" s="32" t="e">
        <f>IF(E41="H",T41-HLOOKUP(V41,Masterh!$C$1:$CX$9,8,FALSE),T41-HLOOKUP(V41,Masterf!$C$1:$CD$9,8,FALSE))</f>
        <v>#VALUE!</v>
      </c>
      <c r="AI41" s="32" t="e">
        <f>IF(E41="H",T41-HLOOKUP(V41,Masterh!$C$1:$CX$9,9,FALSE),T41-HLOOKUP(V41,Masterf!$C$1:$CD$9,9,FALSE))</f>
        <v>#VALUE!</v>
      </c>
      <c r="AJ41" s="51" t="str">
        <f t="shared" si="8"/>
        <v xml:space="preserve"> </v>
      </c>
      <c r="AK41" s="37"/>
      <c r="AL41" s="52" t="str">
        <f t="shared" si="9"/>
        <v xml:space="preserve"> </v>
      </c>
      <c r="AM41" s="53" t="str">
        <f t="shared" si="10"/>
        <v xml:space="preserve"> </v>
      </c>
      <c r="AN41" s="37" t="e">
        <f>IF(AND(H41&lt;1920),VLOOKUP(K41,Masterh!$F$11:$P$29,11),IF(AND(H41&gt;=1920,H41&lt;1941),VLOOKUP(K41,Masterh!$F$11:$P$29,11),IF(AND(H41&gt;=1941,H41&lt;1946),VLOOKUP(K41,Masterh!$F$11:$P$29,10),IF(AND(H41&gt;=1946,H41&lt;1951),VLOOKUP(K41,Masterh!$F$11:$P$29,9),IF(AND(H41&gt;=1951,H41&lt;1956),VLOOKUP(K41,Masterh!$F$11:$P$29,8),IF(AND(H41&gt;=1956,H41&lt;1961),VLOOKUP(K41,Masterh!$F$11:$P$29,7),IF(AND(H41&gt;=1961,H41&lt;1966),VLOOKUP(K41,Masterh!$F$11:$P$29,6),IF(AND(H41&gt;=1966,H41&lt;1971),VLOOKUP(K41,Masterh!$F$11:$P$29,5),IF(AND(H41&gt;=1971,H41&lt;1976),VLOOKUP(K41,Masterh!$F$11:$P$29,4),IF(AND(H41&gt;=1976,H41&lt;1981),VLOOKUP(K41,Masterh!$F$11:$P$29,3),IF(AND(H41&gt;=1981,H41&lt;1986),VLOOKUP(K41,Masterh!$F$11:$P$29,2),"SENIOR")))))))))))</f>
        <v>#N/A</v>
      </c>
      <c r="AO41" s="37" t="e">
        <f>IF(AND(H41&lt;1951),VLOOKUP(K41,Masterf!$F$11:$N$25,9),IF(AND(H41&gt;=1951,H41&lt;1956),VLOOKUP(K41,Masterf!$F$11:$N$25,8),IF(AND(H41&gt;=1956,H41&lt;1961),VLOOKUP(K41,Masterf!$F$11:$N$25,7),IF(AND(H41&gt;=1961,H41&lt;1966),VLOOKUP(K41,Masterf!$F$11:$N$25,6),IF(AND(H41&gt;=1966,H41&lt;1971),VLOOKUP(K41,Masterf!$F$11:$N$25,5),IF(AND(H41&gt;=1971,H41&lt;1976),VLOOKUP(K41,Masterf!$F$11:$N$25,4),IF(AND(H41&gt;=1976,H41&lt;1981),VLOOKUP(K41,Masterf!$F$11:$N$25,3),IF(AND(H41&gt;=1981,H41&lt;1986),VLOOKUP(K41,Masterf!$F$11:$N$25,2),"SENIOR"))))))))</f>
        <v>#N/A</v>
      </c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</row>
    <row r="42" spans="2:124" s="5" customFormat="1" ht="30" customHeight="1" x14ac:dyDescent="0.2">
      <c r="B42" s="170"/>
      <c r="C42" s="171"/>
      <c r="D42" s="172"/>
      <c r="E42" s="173"/>
      <c r="F42" s="174" t="s">
        <v>30</v>
      </c>
      <c r="G42" s="175" t="s">
        <v>30</v>
      </c>
      <c r="H42" s="176"/>
      <c r="I42" s="177"/>
      <c r="J42" s="178"/>
      <c r="K42" s="179"/>
      <c r="L42" s="180"/>
      <c r="M42" s="181"/>
      <c r="N42" s="181"/>
      <c r="O42" s="182" t="str">
        <f t="shared" si="3"/>
        <v/>
      </c>
      <c r="P42" s="180"/>
      <c r="Q42" s="181"/>
      <c r="R42" s="181"/>
      <c r="S42" s="182" t="str">
        <f t="shared" si="4"/>
        <v/>
      </c>
      <c r="T42" s="207" t="str">
        <f t="shared" si="5"/>
        <v/>
      </c>
      <c r="U42" s="183" t="str">
        <f t="shared" si="11"/>
        <v xml:space="preserve">   </v>
      </c>
      <c r="V42" s="184" t="str">
        <f t="shared" si="6"/>
        <v xml:space="preserve"> </v>
      </c>
      <c r="W42" s="185" t="str">
        <f t="shared" si="7"/>
        <v/>
      </c>
      <c r="X42" s="209" t="str">
        <f>IF(E42="","",W42*VLOOKUP(2020-H42,Masterh!C$17:D$72,2,FALSE))</f>
        <v/>
      </c>
      <c r="Y42" s="73"/>
      <c r="AA42" s="37"/>
      <c r="AB42" s="32" t="e">
        <f>IF(E42="H",T42-HLOOKUP(V42,Masterh!$C$1:$CX$9,2,FALSE),T42-HLOOKUP(V42,Masterf!$C$1:$CD$9,2,FALSE))</f>
        <v>#VALUE!</v>
      </c>
      <c r="AC42" s="32" t="e">
        <f>IF(E42="H",T42-HLOOKUP(V42,Masterh!$C$1:$CX$9,3,FALSE),T42-HLOOKUP(V42,Masterf!$C$1:$CD$9,3,FALSE))</f>
        <v>#VALUE!</v>
      </c>
      <c r="AD42" s="32" t="e">
        <f>IF(E42="H",T42-HLOOKUP(V42,Masterh!$C$1:$CX$9,4,FALSE),T42-HLOOKUP(V42,Masterf!$C$1:$CD$9,4,FALSE))</f>
        <v>#VALUE!</v>
      </c>
      <c r="AE42" s="32" t="e">
        <f>IF(E42="H",T42-HLOOKUP(V42,Masterh!$C$1:$CX$9,5,FALSE),T42-HLOOKUP(V42,Masterf!$C$1:$CD$9,5,FALSE))</f>
        <v>#VALUE!</v>
      </c>
      <c r="AF42" s="32" t="e">
        <f>IF(E42="H",T42-HLOOKUP(V42,Masterh!$C$1:$CX$9,6,FALSE),T42-HLOOKUP(V42,Masterf!$C$1:$CD$9,6,FALSE))</f>
        <v>#VALUE!</v>
      </c>
      <c r="AG42" s="32" t="e">
        <f>IF(E42="H",T42-HLOOKUP(V42,Masterh!$C$1:$CX$9,7,FALSE),T42-HLOOKUP(V42,Masterf!$C$1:$CD$9,7,FALSE))</f>
        <v>#VALUE!</v>
      </c>
      <c r="AH42" s="32" t="e">
        <f>IF(E42="H",T42-HLOOKUP(V42,Masterh!$C$1:$CX$9,8,FALSE),T42-HLOOKUP(V42,Masterf!$C$1:$CD$9,8,FALSE))</f>
        <v>#VALUE!</v>
      </c>
      <c r="AI42" s="32" t="e">
        <f>IF(E42="H",T42-HLOOKUP(V42,Masterh!$C$1:$CX$9,9,FALSE),T42-HLOOKUP(V42,Masterf!$C$1:$CD$9,9,FALSE))</f>
        <v>#VALUE!</v>
      </c>
      <c r="AJ42" s="51" t="str">
        <f t="shared" si="8"/>
        <v xml:space="preserve"> </v>
      </c>
      <c r="AK42" s="37"/>
      <c r="AL42" s="52" t="str">
        <f t="shared" si="9"/>
        <v xml:space="preserve"> </v>
      </c>
      <c r="AM42" s="53" t="str">
        <f t="shared" si="10"/>
        <v xml:space="preserve"> </v>
      </c>
      <c r="AN42" s="37" t="e">
        <f>IF(AND(H42&lt;1920),VLOOKUP(K42,Masterh!$F$11:$P$29,11),IF(AND(H42&gt;=1920,H42&lt;1941),VLOOKUP(K42,Masterh!$F$11:$P$29,11),IF(AND(H42&gt;=1941,H42&lt;1946),VLOOKUP(K42,Masterh!$F$11:$P$29,10),IF(AND(H42&gt;=1946,H42&lt;1951),VLOOKUP(K42,Masterh!$F$11:$P$29,9),IF(AND(H42&gt;=1951,H42&lt;1956),VLOOKUP(K42,Masterh!$F$11:$P$29,8),IF(AND(H42&gt;=1956,H42&lt;1961),VLOOKUP(K42,Masterh!$F$11:$P$29,7),IF(AND(H42&gt;=1961,H42&lt;1966),VLOOKUP(K42,Masterh!$F$11:$P$29,6),IF(AND(H42&gt;=1966,H42&lt;1971),VLOOKUP(K42,Masterh!$F$11:$P$29,5),IF(AND(H42&gt;=1971,H42&lt;1976),VLOOKUP(K42,Masterh!$F$11:$P$29,4),IF(AND(H42&gt;=1976,H42&lt;1981),VLOOKUP(K42,Masterh!$F$11:$P$29,3),IF(AND(H42&gt;=1981,H42&lt;1986),VLOOKUP(K42,Masterh!$F$11:$P$29,2),"SENIOR")))))))))))</f>
        <v>#N/A</v>
      </c>
      <c r="AO42" s="37" t="e">
        <f>IF(AND(H42&lt;1951),VLOOKUP(K42,Masterf!$F$11:$N$25,9),IF(AND(H42&gt;=1951,H42&lt;1956),VLOOKUP(K42,Masterf!$F$11:$N$25,8),IF(AND(H42&gt;=1956,H42&lt;1961),VLOOKUP(K42,Masterf!$F$11:$N$25,7),IF(AND(H42&gt;=1961,H42&lt;1966),VLOOKUP(K42,Masterf!$F$11:$N$25,6),IF(AND(H42&gt;=1966,H42&lt;1971),VLOOKUP(K42,Masterf!$F$11:$N$25,5),IF(AND(H42&gt;=1971,H42&lt;1976),VLOOKUP(K42,Masterf!$F$11:$N$25,4),IF(AND(H42&gt;=1976,H42&lt;1981),VLOOKUP(K42,Masterf!$F$11:$N$25,3),IF(AND(H42&gt;=1981,H42&lt;1986),VLOOKUP(K42,Masterf!$F$11:$N$25,2),"SENIOR"))))))))</f>
        <v>#N/A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</row>
    <row r="43" spans="2:124" s="5" customFormat="1" ht="30" customHeight="1" x14ac:dyDescent="0.2">
      <c r="B43" s="170"/>
      <c r="C43" s="171"/>
      <c r="D43" s="172"/>
      <c r="E43" s="173"/>
      <c r="F43" s="174" t="s">
        <v>30</v>
      </c>
      <c r="G43" s="175" t="s">
        <v>30</v>
      </c>
      <c r="H43" s="176"/>
      <c r="I43" s="177"/>
      <c r="J43" s="178" t="s">
        <v>30</v>
      </c>
      <c r="K43" s="179"/>
      <c r="L43" s="180"/>
      <c r="M43" s="181"/>
      <c r="N43" s="181"/>
      <c r="O43" s="182" t="str">
        <f t="shared" si="3"/>
        <v/>
      </c>
      <c r="P43" s="180"/>
      <c r="Q43" s="181"/>
      <c r="R43" s="181"/>
      <c r="S43" s="182" t="str">
        <f t="shared" si="4"/>
        <v/>
      </c>
      <c r="T43" s="207" t="str">
        <f t="shared" si="5"/>
        <v/>
      </c>
      <c r="U43" s="183" t="str">
        <f t="shared" si="11"/>
        <v xml:space="preserve">   </v>
      </c>
      <c r="V43" s="184" t="str">
        <f t="shared" si="6"/>
        <v xml:space="preserve"> </v>
      </c>
      <c r="W43" s="185" t="str">
        <f t="shared" si="7"/>
        <v/>
      </c>
      <c r="X43" s="209" t="str">
        <f>IF(E43="","",W43*VLOOKUP(2020-H43,Masterh!C$17:D$72,2,FALSE))</f>
        <v/>
      </c>
      <c r="Y43" s="73"/>
      <c r="AA43" s="37"/>
      <c r="AB43" s="32" t="e">
        <f>IF(E43="H",T43-HLOOKUP(V43,Masterh!$C$1:$CX$9,2,FALSE),T43-HLOOKUP(V43,Masterf!$C$1:$CD$9,2,FALSE))</f>
        <v>#VALUE!</v>
      </c>
      <c r="AC43" s="32" t="e">
        <f>IF(E43="H",T43-HLOOKUP(V43,Masterh!$C$1:$CX$9,3,FALSE),T43-HLOOKUP(V43,Masterf!$C$1:$CD$9,3,FALSE))</f>
        <v>#VALUE!</v>
      </c>
      <c r="AD43" s="32" t="e">
        <f>IF(E43="H",T43-HLOOKUP(V43,Masterh!$C$1:$CX$9,4,FALSE),T43-HLOOKUP(V43,Masterf!$C$1:$CD$9,4,FALSE))</f>
        <v>#VALUE!</v>
      </c>
      <c r="AE43" s="32" t="e">
        <f>IF(E43="H",T43-HLOOKUP(V43,Masterh!$C$1:$CX$9,5,FALSE),T43-HLOOKUP(V43,Masterf!$C$1:$CD$9,5,FALSE))</f>
        <v>#VALUE!</v>
      </c>
      <c r="AF43" s="32" t="e">
        <f>IF(E43="H",T43-HLOOKUP(V43,Masterh!$C$1:$CX$9,6,FALSE),T43-HLOOKUP(V43,Masterf!$C$1:$CD$9,6,FALSE))</f>
        <v>#VALUE!</v>
      </c>
      <c r="AG43" s="32" t="e">
        <f>IF(E43="H",T43-HLOOKUP(V43,Masterh!$C$1:$CX$9,7,FALSE),T43-HLOOKUP(V43,Masterf!$C$1:$CD$9,7,FALSE))</f>
        <v>#VALUE!</v>
      </c>
      <c r="AH43" s="32" t="e">
        <f>IF(E43="H",T43-HLOOKUP(V43,Masterh!$C$1:$CX$9,8,FALSE),T43-HLOOKUP(V43,Masterf!$C$1:$CD$9,8,FALSE))</f>
        <v>#VALUE!</v>
      </c>
      <c r="AI43" s="32" t="e">
        <f>IF(E43="H",T43-HLOOKUP(V43,Masterh!$C$1:$CX$9,9,FALSE),T43-HLOOKUP(V43,Masterf!$C$1:$CD$9,9,FALSE))</f>
        <v>#VALUE!</v>
      </c>
      <c r="AJ43" s="51" t="str">
        <f t="shared" si="8"/>
        <v xml:space="preserve"> </v>
      </c>
      <c r="AK43" s="37"/>
      <c r="AL43" s="52" t="str">
        <f t="shared" si="9"/>
        <v xml:space="preserve"> </v>
      </c>
      <c r="AM43" s="53" t="str">
        <f t="shared" si="10"/>
        <v xml:space="preserve"> </v>
      </c>
      <c r="AN43" s="37" t="e">
        <f>IF(AND(H43&lt;1920),VLOOKUP(K43,Masterh!$F$11:$P$29,11),IF(AND(H43&gt;=1920,H43&lt;1941),VLOOKUP(K43,Masterh!$F$11:$P$29,11),IF(AND(H43&gt;=1941,H43&lt;1946),VLOOKUP(K43,Masterh!$F$11:$P$29,10),IF(AND(H43&gt;=1946,H43&lt;1951),VLOOKUP(K43,Masterh!$F$11:$P$29,9),IF(AND(H43&gt;=1951,H43&lt;1956),VLOOKUP(K43,Masterh!$F$11:$P$29,8),IF(AND(H43&gt;=1956,H43&lt;1961),VLOOKUP(K43,Masterh!$F$11:$P$29,7),IF(AND(H43&gt;=1961,H43&lt;1966),VLOOKUP(K43,Masterh!$F$11:$P$29,6),IF(AND(H43&gt;=1966,H43&lt;1971),VLOOKUP(K43,Masterh!$F$11:$P$29,5),IF(AND(H43&gt;=1971,H43&lt;1976),VLOOKUP(K43,Masterh!$F$11:$P$29,4),IF(AND(H43&gt;=1976,H43&lt;1981),VLOOKUP(K43,Masterh!$F$11:$P$29,3),IF(AND(H43&gt;=1981,H43&lt;1986),VLOOKUP(K43,Masterh!$F$11:$P$29,2),"SENIOR")))))))))))</f>
        <v>#N/A</v>
      </c>
      <c r="AO43" s="37" t="e">
        <f>IF(AND(H43&lt;1951),VLOOKUP(K43,Masterf!$F$11:$N$25,9),IF(AND(H43&gt;=1951,H43&lt;1956),VLOOKUP(K43,Masterf!$F$11:$N$25,8),IF(AND(H43&gt;=1956,H43&lt;1961),VLOOKUP(K43,Masterf!$F$11:$N$25,7),IF(AND(H43&gt;=1961,H43&lt;1966),VLOOKUP(K43,Masterf!$F$11:$N$25,6),IF(AND(H43&gt;=1966,H43&lt;1971),VLOOKUP(K43,Masterf!$F$11:$N$25,5),IF(AND(H43&gt;=1971,H43&lt;1976),VLOOKUP(K43,Masterf!$F$11:$N$25,4),IF(AND(H43&gt;=1976,H43&lt;1981),VLOOKUP(K43,Masterf!$F$11:$N$25,3),IF(AND(H43&gt;=1981,H43&lt;1986),VLOOKUP(K43,Masterf!$F$11:$N$25,2),"SENIOR"))))))))</f>
        <v>#N/A</v>
      </c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</row>
    <row r="44" spans="2:124" s="5" customFormat="1" ht="30" customHeight="1" x14ac:dyDescent="0.2">
      <c r="B44" s="170"/>
      <c r="C44" s="171"/>
      <c r="D44" s="172"/>
      <c r="E44" s="173"/>
      <c r="F44" s="174" t="s">
        <v>30</v>
      </c>
      <c r="G44" s="175" t="s">
        <v>30</v>
      </c>
      <c r="H44" s="176"/>
      <c r="I44" s="177"/>
      <c r="J44" s="178" t="s">
        <v>30</v>
      </c>
      <c r="K44" s="179"/>
      <c r="L44" s="180"/>
      <c r="M44" s="181"/>
      <c r="N44" s="181"/>
      <c r="O44" s="182" t="str">
        <f t="shared" si="3"/>
        <v/>
      </c>
      <c r="P44" s="180"/>
      <c r="Q44" s="181"/>
      <c r="R44" s="181"/>
      <c r="S44" s="182" t="str">
        <f t="shared" si="4"/>
        <v/>
      </c>
      <c r="T44" s="207" t="str">
        <f t="shared" si="5"/>
        <v/>
      </c>
      <c r="U44" s="183" t="str">
        <f t="shared" si="11"/>
        <v xml:space="preserve">   </v>
      </c>
      <c r="V44" s="184" t="str">
        <f t="shared" si="6"/>
        <v xml:space="preserve"> </v>
      </c>
      <c r="W44" s="185" t="str">
        <f t="shared" si="7"/>
        <v/>
      </c>
      <c r="X44" s="209" t="str">
        <f>IF(E44="","",W44*VLOOKUP(2020-H44,Masterh!C$17:D$72,2,FALSE))</f>
        <v/>
      </c>
      <c r="Y44" s="73"/>
      <c r="AA44" s="37"/>
      <c r="AB44" s="32" t="e">
        <f>IF(E44="H",T44-HLOOKUP(V44,Masterh!$C$1:$CX$9,2,FALSE),T44-HLOOKUP(V44,Masterf!$C$1:$CD$9,2,FALSE))</f>
        <v>#VALUE!</v>
      </c>
      <c r="AC44" s="32" t="e">
        <f>IF(E44="H",T44-HLOOKUP(V44,Masterh!$C$1:$CX$9,3,FALSE),T44-HLOOKUP(V44,Masterf!$C$1:$CD$9,3,FALSE))</f>
        <v>#VALUE!</v>
      </c>
      <c r="AD44" s="32" t="e">
        <f>IF(E44="H",T44-HLOOKUP(V44,Masterh!$C$1:$CX$9,4,FALSE),T44-HLOOKUP(V44,Masterf!$C$1:$CD$9,4,FALSE))</f>
        <v>#VALUE!</v>
      </c>
      <c r="AE44" s="32" t="e">
        <f>IF(E44="H",T44-HLOOKUP(V44,Masterh!$C$1:$CX$9,5,FALSE),T44-HLOOKUP(V44,Masterf!$C$1:$CD$9,5,FALSE))</f>
        <v>#VALUE!</v>
      </c>
      <c r="AF44" s="32" t="e">
        <f>IF(E44="H",T44-HLOOKUP(V44,Masterh!$C$1:$CX$9,6,FALSE),T44-HLOOKUP(V44,Masterf!$C$1:$CD$9,6,FALSE))</f>
        <v>#VALUE!</v>
      </c>
      <c r="AG44" s="32" t="e">
        <f>IF(E44="H",T44-HLOOKUP(V44,Masterh!$C$1:$CX$9,7,FALSE),T44-HLOOKUP(V44,Masterf!$C$1:$CD$9,7,FALSE))</f>
        <v>#VALUE!</v>
      </c>
      <c r="AH44" s="32" t="e">
        <f>IF(E44="H",T44-HLOOKUP(V44,Masterh!$C$1:$CX$9,8,FALSE),T44-HLOOKUP(V44,Masterf!$C$1:$CD$9,8,FALSE))</f>
        <v>#VALUE!</v>
      </c>
      <c r="AI44" s="32" t="e">
        <f>IF(E44="H",T44-HLOOKUP(V44,Masterh!$C$1:$CX$9,9,FALSE),T44-HLOOKUP(V44,Masterf!$C$1:$CD$9,9,FALSE))</f>
        <v>#VALUE!</v>
      </c>
      <c r="AJ44" s="51" t="str">
        <f t="shared" si="8"/>
        <v xml:space="preserve"> </v>
      </c>
      <c r="AK44" s="37"/>
      <c r="AL44" s="52" t="str">
        <f t="shared" si="9"/>
        <v xml:space="preserve"> </v>
      </c>
      <c r="AM44" s="53" t="str">
        <f t="shared" si="10"/>
        <v xml:space="preserve"> </v>
      </c>
      <c r="AN44" s="37" t="e">
        <f>IF(AND(H44&lt;1920),VLOOKUP(K44,Masterh!$F$11:$P$29,11),IF(AND(H44&gt;=1920,H44&lt;1941),VLOOKUP(K44,Masterh!$F$11:$P$29,11),IF(AND(H44&gt;=1941,H44&lt;1946),VLOOKUP(K44,Masterh!$F$11:$P$29,10),IF(AND(H44&gt;=1946,H44&lt;1951),VLOOKUP(K44,Masterh!$F$11:$P$29,9),IF(AND(H44&gt;=1951,H44&lt;1956),VLOOKUP(K44,Masterh!$F$11:$P$29,8),IF(AND(H44&gt;=1956,H44&lt;1961),VLOOKUP(K44,Masterh!$F$11:$P$29,7),IF(AND(H44&gt;=1961,H44&lt;1966),VLOOKUP(K44,Masterh!$F$11:$P$29,6),IF(AND(H44&gt;=1966,H44&lt;1971),VLOOKUP(K44,Masterh!$F$11:$P$29,5),IF(AND(H44&gt;=1971,H44&lt;1976),VLOOKUP(K44,Masterh!$F$11:$P$29,4),IF(AND(H44&gt;=1976,H44&lt;1981),VLOOKUP(K44,Masterh!$F$11:$P$29,3),IF(AND(H44&gt;=1981,H44&lt;1986),VLOOKUP(K44,Masterh!$F$11:$P$29,2),"SENIOR")))))))))))</f>
        <v>#N/A</v>
      </c>
      <c r="AO44" s="37" t="e">
        <f>IF(AND(H44&lt;1951),VLOOKUP(K44,Masterf!$F$11:$N$25,9),IF(AND(H44&gt;=1951,H44&lt;1956),VLOOKUP(K44,Masterf!$F$11:$N$25,8),IF(AND(H44&gt;=1956,H44&lt;1961),VLOOKUP(K44,Masterf!$F$11:$N$25,7),IF(AND(H44&gt;=1961,H44&lt;1966),VLOOKUP(K44,Masterf!$F$11:$N$25,6),IF(AND(H44&gt;=1966,H44&lt;1971),VLOOKUP(K44,Masterf!$F$11:$N$25,5),IF(AND(H44&gt;=1971,H44&lt;1976),VLOOKUP(K44,Masterf!$F$11:$N$25,4),IF(AND(H44&gt;=1976,H44&lt;1981),VLOOKUP(K44,Masterf!$F$11:$N$25,3),IF(AND(H44&gt;=1981,H44&lt;1986),VLOOKUP(K44,Masterf!$F$11:$N$25,2),"SENIOR"))))))))</f>
        <v>#N/A</v>
      </c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</row>
    <row r="45" spans="2:124" s="5" customFormat="1" ht="30" customHeight="1" x14ac:dyDescent="0.2">
      <c r="B45" s="170"/>
      <c r="C45" s="171"/>
      <c r="D45" s="172"/>
      <c r="E45" s="173"/>
      <c r="F45" s="174"/>
      <c r="G45" s="175"/>
      <c r="H45" s="176"/>
      <c r="I45" s="177"/>
      <c r="J45" s="178"/>
      <c r="K45" s="179"/>
      <c r="L45" s="180"/>
      <c r="M45" s="181"/>
      <c r="N45" s="181"/>
      <c r="O45" s="182" t="str">
        <f t="shared" si="3"/>
        <v/>
      </c>
      <c r="P45" s="180"/>
      <c r="Q45" s="181"/>
      <c r="R45" s="181"/>
      <c r="S45" s="182" t="str">
        <f t="shared" si="4"/>
        <v/>
      </c>
      <c r="T45" s="207" t="str">
        <f t="shared" si="5"/>
        <v/>
      </c>
      <c r="U45" s="183" t="str">
        <f t="shared" si="11"/>
        <v xml:space="preserve">   </v>
      </c>
      <c r="V45" s="184" t="str">
        <f t="shared" si="6"/>
        <v xml:space="preserve"> </v>
      </c>
      <c r="W45" s="185" t="str">
        <f t="shared" si="7"/>
        <v/>
      </c>
      <c r="X45" s="209" t="str">
        <f>IF(E45="","",W45*VLOOKUP(2020-H45,Masterh!C$17:D$72,2,FALSE))</f>
        <v/>
      </c>
      <c r="Y45" s="73"/>
      <c r="AA45" s="37"/>
      <c r="AB45" s="32" t="e">
        <f>IF(E45="H",T45-HLOOKUP(V45,Masterh!$C$1:$CX$9,2,FALSE),T45-HLOOKUP(V45,Masterf!$C$1:$CD$9,2,FALSE))</f>
        <v>#VALUE!</v>
      </c>
      <c r="AC45" s="32" t="e">
        <f>IF(E45="H",T45-HLOOKUP(V45,Masterh!$C$1:$CX$9,3,FALSE),T45-HLOOKUP(V45,Masterf!$C$1:$CD$9,3,FALSE))</f>
        <v>#VALUE!</v>
      </c>
      <c r="AD45" s="32" t="e">
        <f>IF(E45="H",T45-HLOOKUP(V45,Masterh!$C$1:$CX$9,4,FALSE),T45-HLOOKUP(V45,Masterf!$C$1:$CD$9,4,FALSE))</f>
        <v>#VALUE!</v>
      </c>
      <c r="AE45" s="32" t="e">
        <f>IF(E45="H",T45-HLOOKUP(V45,Masterh!$C$1:$CX$9,5,FALSE),T45-HLOOKUP(V45,Masterf!$C$1:$CD$9,5,FALSE))</f>
        <v>#VALUE!</v>
      </c>
      <c r="AF45" s="32" t="e">
        <f>IF(E45="H",T45-HLOOKUP(V45,Masterh!$C$1:$CX$9,6,FALSE),T45-HLOOKUP(V45,Masterf!$C$1:$CD$9,6,FALSE))</f>
        <v>#VALUE!</v>
      </c>
      <c r="AG45" s="32" t="e">
        <f>IF(E45="H",T45-HLOOKUP(V45,Masterh!$C$1:$CX$9,7,FALSE),T45-HLOOKUP(V45,Masterf!$C$1:$CD$9,7,FALSE))</f>
        <v>#VALUE!</v>
      </c>
      <c r="AH45" s="32" t="e">
        <f>IF(E45="H",T45-HLOOKUP(V45,Masterh!$C$1:$CX$9,8,FALSE),T45-HLOOKUP(V45,Masterf!$C$1:$CD$9,8,FALSE))</f>
        <v>#VALUE!</v>
      </c>
      <c r="AI45" s="32" t="e">
        <f>IF(E45="H",T45-HLOOKUP(V45,Masterh!$C$1:$CX$9,9,FALSE),T45-HLOOKUP(V45,Masterf!$C$1:$CD$9,9,FALSE))</f>
        <v>#VALUE!</v>
      </c>
      <c r="AJ45" s="51" t="str">
        <f t="shared" si="8"/>
        <v xml:space="preserve"> </v>
      </c>
      <c r="AK45" s="37"/>
      <c r="AL45" s="52" t="str">
        <f t="shared" si="9"/>
        <v xml:space="preserve"> </v>
      </c>
      <c r="AM45" s="53" t="str">
        <f t="shared" si="10"/>
        <v xml:space="preserve"> </v>
      </c>
      <c r="AN45" s="37" t="e">
        <f>IF(AND(H45&lt;1920),VLOOKUP(K45,Masterh!$F$11:$P$29,11),IF(AND(H45&gt;=1920,H45&lt;1941),VLOOKUP(K45,Masterh!$F$11:$P$29,11),IF(AND(H45&gt;=1941,H45&lt;1946),VLOOKUP(K45,Masterh!$F$11:$P$29,10),IF(AND(H45&gt;=1946,H45&lt;1951),VLOOKUP(K45,Masterh!$F$11:$P$29,9),IF(AND(H45&gt;=1951,H45&lt;1956),VLOOKUP(K45,Masterh!$F$11:$P$29,8),IF(AND(H45&gt;=1956,H45&lt;1961),VLOOKUP(K45,Masterh!$F$11:$P$29,7),IF(AND(H45&gt;=1961,H45&lt;1966),VLOOKUP(K45,Masterh!$F$11:$P$29,6),IF(AND(H45&gt;=1966,H45&lt;1971),VLOOKUP(K45,Masterh!$F$11:$P$29,5),IF(AND(H45&gt;=1971,H45&lt;1976),VLOOKUP(K45,Masterh!$F$11:$P$29,4),IF(AND(H45&gt;=1976,H45&lt;1981),VLOOKUP(K45,Masterh!$F$11:$P$29,3),IF(AND(H45&gt;=1981,H45&lt;1986),VLOOKUP(K45,Masterh!$F$11:$P$29,2),"SENIOR")))))))))))</f>
        <v>#N/A</v>
      </c>
      <c r="AO45" s="37" t="e">
        <f>IF(AND(H45&lt;1951),VLOOKUP(K45,Masterf!$F$11:$N$25,9),IF(AND(H45&gt;=1951,H45&lt;1956),VLOOKUP(K45,Masterf!$F$11:$N$25,8),IF(AND(H45&gt;=1956,H45&lt;1961),VLOOKUP(K45,Masterf!$F$11:$N$25,7),IF(AND(H45&gt;=1961,H45&lt;1966),VLOOKUP(K45,Masterf!$F$11:$N$25,6),IF(AND(H45&gt;=1966,H45&lt;1971),VLOOKUP(K45,Masterf!$F$11:$N$25,5),IF(AND(H45&gt;=1971,H45&lt;1976),VLOOKUP(K45,Masterf!$F$11:$N$25,4),IF(AND(H45&gt;=1976,H45&lt;1981),VLOOKUP(K45,Masterf!$F$11:$N$25,3),IF(AND(H45&gt;=1981,H45&lt;1986),VLOOKUP(K45,Masterf!$F$11:$N$25,2),"SENIOR"))))))))</f>
        <v>#N/A</v>
      </c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</row>
    <row r="46" spans="2:124" s="5" customFormat="1" ht="30" customHeight="1" x14ac:dyDescent="0.2">
      <c r="B46" s="170"/>
      <c r="C46" s="171"/>
      <c r="D46" s="172"/>
      <c r="E46" s="173"/>
      <c r="F46" s="174" t="s">
        <v>30</v>
      </c>
      <c r="G46" s="175" t="s">
        <v>30</v>
      </c>
      <c r="H46" s="176"/>
      <c r="I46" s="177"/>
      <c r="J46" s="178" t="s">
        <v>30</v>
      </c>
      <c r="K46" s="179"/>
      <c r="L46" s="180"/>
      <c r="M46" s="181"/>
      <c r="N46" s="181"/>
      <c r="O46" s="182" t="str">
        <f t="shared" si="3"/>
        <v/>
      </c>
      <c r="P46" s="180"/>
      <c r="Q46" s="181"/>
      <c r="R46" s="181"/>
      <c r="S46" s="182" t="str">
        <f t="shared" si="4"/>
        <v/>
      </c>
      <c r="T46" s="207" t="str">
        <f t="shared" si="5"/>
        <v/>
      </c>
      <c r="U46" s="183" t="str">
        <f t="shared" si="11"/>
        <v xml:space="preserve">   </v>
      </c>
      <c r="V46" s="184" t="str">
        <f t="shared" si="6"/>
        <v xml:space="preserve"> </v>
      </c>
      <c r="W46" s="185" t="str">
        <f t="shared" si="7"/>
        <v/>
      </c>
      <c r="X46" s="209" t="str">
        <f>IF(E46="","",W46*VLOOKUP(2020-H46,Masterh!C$17:D$72,2,FALSE))</f>
        <v/>
      </c>
      <c r="Y46" s="73"/>
      <c r="AA46" s="37"/>
      <c r="AB46" s="32" t="e">
        <f>IF(E46="H",T46-HLOOKUP(V46,Masterh!$C$1:$CX$9,2,FALSE),T46-HLOOKUP(V46,Masterf!$C$1:$CD$9,2,FALSE))</f>
        <v>#VALUE!</v>
      </c>
      <c r="AC46" s="32" t="e">
        <f>IF(E46="H",T46-HLOOKUP(V46,Masterh!$C$1:$CX$9,3,FALSE),T46-HLOOKUP(V46,Masterf!$C$1:$CD$9,3,FALSE))</f>
        <v>#VALUE!</v>
      </c>
      <c r="AD46" s="32" t="e">
        <f>IF(E46="H",T46-HLOOKUP(V46,Masterh!$C$1:$CX$9,4,FALSE),T46-HLOOKUP(V46,Masterf!$C$1:$CD$9,4,FALSE))</f>
        <v>#VALUE!</v>
      </c>
      <c r="AE46" s="32" t="e">
        <f>IF(E46="H",T46-HLOOKUP(V46,Masterh!$C$1:$CX$9,5,FALSE),T46-HLOOKUP(V46,Masterf!$C$1:$CD$9,5,FALSE))</f>
        <v>#VALUE!</v>
      </c>
      <c r="AF46" s="32" t="e">
        <f>IF(E46="H",T46-HLOOKUP(V46,Masterh!$C$1:$CX$9,6,FALSE),T46-HLOOKUP(V46,Masterf!$C$1:$CD$9,6,FALSE))</f>
        <v>#VALUE!</v>
      </c>
      <c r="AG46" s="32" t="e">
        <f>IF(E46="H",T46-HLOOKUP(V46,Masterh!$C$1:$CX$9,7,FALSE),T46-HLOOKUP(V46,Masterf!$C$1:$CD$9,7,FALSE))</f>
        <v>#VALUE!</v>
      </c>
      <c r="AH46" s="32" t="e">
        <f>IF(E46="H",T46-HLOOKUP(V46,Masterh!$C$1:$CX$9,8,FALSE),T46-HLOOKUP(V46,Masterf!$C$1:$CD$9,8,FALSE))</f>
        <v>#VALUE!</v>
      </c>
      <c r="AI46" s="32" t="e">
        <f>IF(E46="H",T46-HLOOKUP(V46,Masterh!$C$1:$CX$9,9,FALSE),T46-HLOOKUP(V46,Masterf!$C$1:$CD$9,9,FALSE))</f>
        <v>#VALUE!</v>
      </c>
      <c r="AJ46" s="51" t="str">
        <f t="shared" si="8"/>
        <v xml:space="preserve"> </v>
      </c>
      <c r="AK46" s="37"/>
      <c r="AL46" s="52" t="str">
        <f t="shared" si="9"/>
        <v xml:space="preserve"> </v>
      </c>
      <c r="AM46" s="53" t="str">
        <f t="shared" si="10"/>
        <v xml:space="preserve"> </v>
      </c>
      <c r="AN46" s="37" t="e">
        <f>IF(AND(H46&lt;1920),VLOOKUP(K46,Masterh!$F$11:$P$29,11),IF(AND(H46&gt;=1920,H46&lt;1941),VLOOKUP(K46,Masterh!$F$11:$P$29,11),IF(AND(H46&gt;=1941,H46&lt;1946),VLOOKUP(K46,Masterh!$F$11:$P$29,10),IF(AND(H46&gt;=1946,H46&lt;1951),VLOOKUP(K46,Masterh!$F$11:$P$29,9),IF(AND(H46&gt;=1951,H46&lt;1956),VLOOKUP(K46,Masterh!$F$11:$P$29,8),IF(AND(H46&gt;=1956,H46&lt;1961),VLOOKUP(K46,Masterh!$F$11:$P$29,7),IF(AND(H46&gt;=1961,H46&lt;1966),VLOOKUP(K46,Masterh!$F$11:$P$29,6),IF(AND(H46&gt;=1966,H46&lt;1971),VLOOKUP(K46,Masterh!$F$11:$P$29,5),IF(AND(H46&gt;=1971,H46&lt;1976),VLOOKUP(K46,Masterh!$F$11:$P$29,4),IF(AND(H46&gt;=1976,H46&lt;1981),VLOOKUP(K46,Masterh!$F$11:$P$29,3),IF(AND(H46&gt;=1981,H46&lt;1986),VLOOKUP(K46,Masterh!$F$11:$P$29,2),"SENIOR")))))))))))</f>
        <v>#N/A</v>
      </c>
      <c r="AO46" s="37" t="e">
        <f>IF(AND(H46&lt;1951),VLOOKUP(K46,Masterf!$F$11:$N$25,9),IF(AND(H46&gt;=1951,H46&lt;1956),VLOOKUP(K46,Masterf!$F$11:$N$25,8),IF(AND(H46&gt;=1956,H46&lt;1961),VLOOKUP(K46,Masterf!$F$11:$N$25,7),IF(AND(H46&gt;=1961,H46&lt;1966),VLOOKUP(K46,Masterf!$F$11:$N$25,6),IF(AND(H46&gt;=1966,H46&lt;1971),VLOOKUP(K46,Masterf!$F$11:$N$25,5),IF(AND(H46&gt;=1971,H46&lt;1976),VLOOKUP(K46,Masterf!$F$11:$N$25,4),IF(AND(H46&gt;=1976,H46&lt;1981),VLOOKUP(K46,Masterf!$F$11:$N$25,3),IF(AND(H46&gt;=1981,H46&lt;1986),VLOOKUP(K46,Masterf!$F$11:$N$25,2),"SENIOR"))))))))</f>
        <v>#N/A</v>
      </c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</row>
    <row r="47" spans="2:124" s="5" customFormat="1" ht="30" customHeight="1" x14ac:dyDescent="0.2">
      <c r="B47" s="170"/>
      <c r="C47" s="171"/>
      <c r="D47" s="172"/>
      <c r="E47" s="173"/>
      <c r="F47" s="174" t="s">
        <v>30</v>
      </c>
      <c r="G47" s="175" t="s">
        <v>30</v>
      </c>
      <c r="H47" s="176"/>
      <c r="I47" s="177"/>
      <c r="J47" s="178" t="s">
        <v>30</v>
      </c>
      <c r="K47" s="179"/>
      <c r="L47" s="180"/>
      <c r="M47" s="181"/>
      <c r="N47" s="181"/>
      <c r="O47" s="182" t="str">
        <f t="shared" si="3"/>
        <v/>
      </c>
      <c r="P47" s="180"/>
      <c r="Q47" s="181"/>
      <c r="R47" s="181"/>
      <c r="S47" s="182" t="str">
        <f t="shared" si="4"/>
        <v/>
      </c>
      <c r="T47" s="207" t="str">
        <f t="shared" si="5"/>
        <v/>
      </c>
      <c r="U47" s="183" t="str">
        <f t="shared" si="11"/>
        <v xml:space="preserve">   </v>
      </c>
      <c r="V47" s="184" t="str">
        <f t="shared" si="6"/>
        <v xml:space="preserve"> </v>
      </c>
      <c r="W47" s="185" t="str">
        <f t="shared" si="7"/>
        <v/>
      </c>
      <c r="X47" s="209" t="str">
        <f>IF(E47="","",W47*VLOOKUP(2020-H47,Masterh!C$17:D$72,2,FALSE))</f>
        <v/>
      </c>
      <c r="Y47" s="73"/>
      <c r="AA47" s="37"/>
      <c r="AB47" s="32" t="e">
        <f>IF(E47="H",T47-HLOOKUP(V47,Masterh!$C$1:$CX$9,2,FALSE),T47-HLOOKUP(V47,Masterf!$C$1:$CD$9,2,FALSE))</f>
        <v>#VALUE!</v>
      </c>
      <c r="AC47" s="32" t="e">
        <f>IF(E47="H",T47-HLOOKUP(V47,Masterh!$C$1:$CX$9,3,FALSE),T47-HLOOKUP(V47,Masterf!$C$1:$CD$9,3,FALSE))</f>
        <v>#VALUE!</v>
      </c>
      <c r="AD47" s="32" t="e">
        <f>IF(E47="H",T47-HLOOKUP(V47,Masterh!$C$1:$CX$9,4,FALSE),T47-HLOOKUP(V47,Masterf!$C$1:$CD$9,4,FALSE))</f>
        <v>#VALUE!</v>
      </c>
      <c r="AE47" s="32" t="e">
        <f>IF(E47="H",T47-HLOOKUP(V47,Masterh!$C$1:$CX$9,5,FALSE),T47-HLOOKUP(V47,Masterf!$C$1:$CD$9,5,FALSE))</f>
        <v>#VALUE!</v>
      </c>
      <c r="AF47" s="32" t="e">
        <f>IF(E47="H",T47-HLOOKUP(V47,Masterh!$C$1:$CX$9,6,FALSE),T47-HLOOKUP(V47,Masterf!$C$1:$CD$9,6,FALSE))</f>
        <v>#VALUE!</v>
      </c>
      <c r="AG47" s="32" t="e">
        <f>IF(E47="H",T47-HLOOKUP(V47,Masterh!$C$1:$CX$9,7,FALSE),T47-HLOOKUP(V47,Masterf!$C$1:$CD$9,7,FALSE))</f>
        <v>#VALUE!</v>
      </c>
      <c r="AH47" s="32" t="e">
        <f>IF(E47="H",T47-HLOOKUP(V47,Masterh!$C$1:$CX$9,8,FALSE),T47-HLOOKUP(V47,Masterf!$C$1:$CD$9,8,FALSE))</f>
        <v>#VALUE!</v>
      </c>
      <c r="AI47" s="32" t="e">
        <f>IF(E47="H",T47-HLOOKUP(V47,Masterh!$C$1:$CX$9,9,FALSE),T47-HLOOKUP(V47,Masterf!$C$1:$CD$9,9,FALSE))</f>
        <v>#VALUE!</v>
      </c>
      <c r="AJ47" s="51" t="str">
        <f t="shared" si="8"/>
        <v xml:space="preserve"> </v>
      </c>
      <c r="AK47" s="37"/>
      <c r="AL47" s="52" t="str">
        <f t="shared" si="9"/>
        <v xml:space="preserve"> </v>
      </c>
      <c r="AM47" s="53" t="str">
        <f t="shared" si="10"/>
        <v xml:space="preserve"> </v>
      </c>
      <c r="AN47" s="37" t="e">
        <f>IF(AND(H47&lt;1920),VLOOKUP(K47,Masterh!$F$11:$P$29,11),IF(AND(H47&gt;=1920,H47&lt;1941),VLOOKUP(K47,Masterh!$F$11:$P$29,11),IF(AND(H47&gt;=1941,H47&lt;1946),VLOOKUP(K47,Masterh!$F$11:$P$29,10),IF(AND(H47&gt;=1946,H47&lt;1951),VLOOKUP(K47,Masterh!$F$11:$P$29,9),IF(AND(H47&gt;=1951,H47&lt;1956),VLOOKUP(K47,Masterh!$F$11:$P$29,8),IF(AND(H47&gt;=1956,H47&lt;1961),VLOOKUP(K47,Masterh!$F$11:$P$29,7),IF(AND(H47&gt;=1961,H47&lt;1966),VLOOKUP(K47,Masterh!$F$11:$P$29,6),IF(AND(H47&gt;=1966,H47&lt;1971),VLOOKUP(K47,Masterh!$F$11:$P$29,5),IF(AND(H47&gt;=1971,H47&lt;1976),VLOOKUP(K47,Masterh!$F$11:$P$29,4),IF(AND(H47&gt;=1976,H47&lt;1981),VLOOKUP(K47,Masterh!$F$11:$P$29,3),IF(AND(H47&gt;=1981,H47&lt;1986),VLOOKUP(K47,Masterh!$F$11:$P$29,2),"SENIOR")))))))))))</f>
        <v>#N/A</v>
      </c>
      <c r="AO47" s="37" t="e">
        <f>IF(AND(H47&lt;1951),VLOOKUP(K47,Masterf!$F$11:$N$25,9),IF(AND(H47&gt;=1951,H47&lt;1956),VLOOKUP(K47,Masterf!$F$11:$N$25,8),IF(AND(H47&gt;=1956,H47&lt;1961),VLOOKUP(K47,Masterf!$F$11:$N$25,7),IF(AND(H47&gt;=1961,H47&lt;1966),VLOOKUP(K47,Masterf!$F$11:$N$25,6),IF(AND(H47&gt;=1966,H47&lt;1971),VLOOKUP(K47,Masterf!$F$11:$N$25,5),IF(AND(H47&gt;=1971,H47&lt;1976),VLOOKUP(K47,Masterf!$F$11:$N$25,4),IF(AND(H47&gt;=1976,H47&lt;1981),VLOOKUP(K47,Masterf!$F$11:$N$25,3),IF(AND(H47&gt;=1981,H47&lt;1986),VLOOKUP(K47,Masterf!$F$11:$N$25,2),"SENIOR"))))))))</f>
        <v>#N/A</v>
      </c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</row>
    <row r="48" spans="2:124" s="5" customFormat="1" ht="30" customHeight="1" x14ac:dyDescent="0.2">
      <c r="B48" s="170"/>
      <c r="C48" s="171"/>
      <c r="D48" s="172"/>
      <c r="E48" s="173"/>
      <c r="F48" s="174" t="s">
        <v>30</v>
      </c>
      <c r="G48" s="175" t="s">
        <v>30</v>
      </c>
      <c r="H48" s="176"/>
      <c r="I48" s="177"/>
      <c r="J48" s="178" t="s">
        <v>30</v>
      </c>
      <c r="K48" s="179"/>
      <c r="L48" s="180"/>
      <c r="M48" s="181"/>
      <c r="N48" s="181"/>
      <c r="O48" s="182" t="str">
        <f t="shared" si="3"/>
        <v/>
      </c>
      <c r="P48" s="180"/>
      <c r="Q48" s="181"/>
      <c r="R48" s="181"/>
      <c r="S48" s="182" t="str">
        <f t="shared" si="4"/>
        <v/>
      </c>
      <c r="T48" s="207" t="str">
        <f t="shared" si="5"/>
        <v/>
      </c>
      <c r="U48" s="183" t="str">
        <f t="shared" si="11"/>
        <v xml:space="preserve">   </v>
      </c>
      <c r="V48" s="184" t="str">
        <f t="shared" si="6"/>
        <v xml:space="preserve"> </v>
      </c>
      <c r="W48" s="185" t="str">
        <f t="shared" si="7"/>
        <v/>
      </c>
      <c r="X48" s="209" t="str">
        <f>IF(E48="","",W48*VLOOKUP(2020-H48,Masterh!C$17:D$72,2,FALSE))</f>
        <v/>
      </c>
      <c r="Y48" s="73"/>
      <c r="AA48" s="37"/>
      <c r="AB48" s="32" t="e">
        <f>IF(E48="H",T48-HLOOKUP(V48,Masterh!$C$1:$CX$9,2,FALSE),T48-HLOOKUP(V48,Masterf!$C$1:$CD$9,2,FALSE))</f>
        <v>#VALUE!</v>
      </c>
      <c r="AC48" s="32" t="e">
        <f>IF(E48="H",T48-HLOOKUP(V48,Masterh!$C$1:$CX$9,3,FALSE),T48-HLOOKUP(V48,Masterf!$C$1:$CD$9,3,FALSE))</f>
        <v>#VALUE!</v>
      </c>
      <c r="AD48" s="32" t="e">
        <f>IF(E48="H",T48-HLOOKUP(V48,Masterh!$C$1:$CX$9,4,FALSE),T48-HLOOKUP(V48,Masterf!$C$1:$CD$9,4,FALSE))</f>
        <v>#VALUE!</v>
      </c>
      <c r="AE48" s="32" t="e">
        <f>IF(E48="H",T48-HLOOKUP(V48,Masterh!$C$1:$CX$9,5,FALSE),T48-HLOOKUP(V48,Masterf!$C$1:$CD$9,5,FALSE))</f>
        <v>#VALUE!</v>
      </c>
      <c r="AF48" s="32" t="e">
        <f>IF(E48="H",T48-HLOOKUP(V48,Masterh!$C$1:$CX$9,6,FALSE),T48-HLOOKUP(V48,Masterf!$C$1:$CD$9,6,FALSE))</f>
        <v>#VALUE!</v>
      </c>
      <c r="AG48" s="32" t="e">
        <f>IF(E48="H",T48-HLOOKUP(V48,Masterh!$C$1:$CX$9,7,FALSE),T48-HLOOKUP(V48,Masterf!$C$1:$CD$9,7,FALSE))</f>
        <v>#VALUE!</v>
      </c>
      <c r="AH48" s="32" t="e">
        <f>IF(E48="H",T48-HLOOKUP(V48,Masterh!$C$1:$CX$9,8,FALSE),T48-HLOOKUP(V48,Masterf!$C$1:$CD$9,8,FALSE))</f>
        <v>#VALUE!</v>
      </c>
      <c r="AI48" s="32" t="e">
        <f>IF(E48="H",T48-HLOOKUP(V48,Masterh!$C$1:$CX$9,9,FALSE),T48-HLOOKUP(V48,Masterf!$C$1:$CD$9,9,FALSE))</f>
        <v>#VALUE!</v>
      </c>
      <c r="AJ48" s="51" t="str">
        <f t="shared" si="8"/>
        <v xml:space="preserve"> </v>
      </c>
      <c r="AK48" s="37"/>
      <c r="AL48" s="52" t="str">
        <f t="shared" si="9"/>
        <v xml:space="preserve"> </v>
      </c>
      <c r="AM48" s="53" t="str">
        <f t="shared" si="10"/>
        <v xml:space="preserve"> </v>
      </c>
      <c r="AN48" s="37" t="e">
        <f>IF(AND(H48&lt;1920),VLOOKUP(K48,Masterh!$F$11:$P$29,11),IF(AND(H48&gt;=1920,H48&lt;1941),VLOOKUP(K48,Masterh!$F$11:$P$29,11),IF(AND(H48&gt;=1941,H48&lt;1946),VLOOKUP(K48,Masterh!$F$11:$P$29,10),IF(AND(H48&gt;=1946,H48&lt;1951),VLOOKUP(K48,Masterh!$F$11:$P$29,9),IF(AND(H48&gt;=1951,H48&lt;1956),VLOOKUP(K48,Masterh!$F$11:$P$29,8),IF(AND(H48&gt;=1956,H48&lt;1961),VLOOKUP(K48,Masterh!$F$11:$P$29,7),IF(AND(H48&gt;=1961,H48&lt;1966),VLOOKUP(K48,Masterh!$F$11:$P$29,6),IF(AND(H48&gt;=1966,H48&lt;1971),VLOOKUP(K48,Masterh!$F$11:$P$29,5),IF(AND(H48&gt;=1971,H48&lt;1976),VLOOKUP(K48,Masterh!$F$11:$P$29,4),IF(AND(H48&gt;=1976,H48&lt;1981),VLOOKUP(K48,Masterh!$F$11:$P$29,3),IF(AND(H48&gt;=1981,H48&lt;1986),VLOOKUP(K48,Masterh!$F$11:$P$29,2),"SENIOR")))))))))))</f>
        <v>#N/A</v>
      </c>
      <c r="AO48" s="37" t="e">
        <f>IF(AND(H48&lt;1951),VLOOKUP(K48,Masterf!$F$11:$N$25,9),IF(AND(H48&gt;=1951,H48&lt;1956),VLOOKUP(K48,Masterf!$F$11:$N$25,8),IF(AND(H48&gt;=1956,H48&lt;1961),VLOOKUP(K48,Masterf!$F$11:$N$25,7),IF(AND(H48&gt;=1961,H48&lt;1966),VLOOKUP(K48,Masterf!$F$11:$N$25,6),IF(AND(H48&gt;=1966,H48&lt;1971),VLOOKUP(K48,Masterf!$F$11:$N$25,5),IF(AND(H48&gt;=1971,H48&lt;1976),VLOOKUP(K48,Masterf!$F$11:$N$25,4),IF(AND(H48&gt;=1976,H48&lt;1981),VLOOKUP(K48,Masterf!$F$11:$N$25,3),IF(AND(H48&gt;=1981,H48&lt;1986),VLOOKUP(K48,Masterf!$F$11:$N$25,2),"SENIOR"))))))))</f>
        <v>#N/A</v>
      </c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</row>
    <row r="49" spans="2:124" s="5" customFormat="1" ht="30" customHeight="1" x14ac:dyDescent="0.2">
      <c r="B49" s="170"/>
      <c r="C49" s="171"/>
      <c r="D49" s="172"/>
      <c r="E49" s="173"/>
      <c r="F49" s="174" t="s">
        <v>30</v>
      </c>
      <c r="G49" s="175" t="s">
        <v>30</v>
      </c>
      <c r="H49" s="176"/>
      <c r="I49" s="177"/>
      <c r="J49" s="178" t="s">
        <v>30</v>
      </c>
      <c r="K49" s="179"/>
      <c r="L49" s="180"/>
      <c r="M49" s="181"/>
      <c r="N49" s="181"/>
      <c r="O49" s="182" t="str">
        <f t="shared" si="3"/>
        <v/>
      </c>
      <c r="P49" s="180"/>
      <c r="Q49" s="181"/>
      <c r="R49" s="181"/>
      <c r="S49" s="182" t="str">
        <f t="shared" si="4"/>
        <v/>
      </c>
      <c r="T49" s="207" t="str">
        <f t="shared" si="5"/>
        <v/>
      </c>
      <c r="U49" s="183" t="str">
        <f t="shared" si="11"/>
        <v xml:space="preserve">   </v>
      </c>
      <c r="V49" s="184" t="str">
        <f t="shared" si="6"/>
        <v xml:space="preserve"> </v>
      </c>
      <c r="W49" s="185" t="str">
        <f t="shared" si="7"/>
        <v/>
      </c>
      <c r="X49" s="209" t="str">
        <f>IF(E49="","",W49*VLOOKUP(2020-H49,Masterh!C$17:D$72,2,FALSE))</f>
        <v/>
      </c>
      <c r="Y49" s="73"/>
      <c r="AA49" s="37"/>
      <c r="AB49" s="32" t="e">
        <f>IF(E49="H",T49-HLOOKUP(V49,Masterh!$C$1:$CX$9,2,FALSE),T49-HLOOKUP(V49,Masterf!$C$1:$CD$9,2,FALSE))</f>
        <v>#VALUE!</v>
      </c>
      <c r="AC49" s="32" t="e">
        <f>IF(E49="H",T49-HLOOKUP(V49,Masterh!$C$1:$CX$9,3,FALSE),T49-HLOOKUP(V49,Masterf!$C$1:$CD$9,3,FALSE))</f>
        <v>#VALUE!</v>
      </c>
      <c r="AD49" s="32" t="e">
        <f>IF(E49="H",T49-HLOOKUP(V49,Masterh!$C$1:$CX$9,4,FALSE),T49-HLOOKUP(V49,Masterf!$C$1:$CD$9,4,FALSE))</f>
        <v>#VALUE!</v>
      </c>
      <c r="AE49" s="32" t="e">
        <f>IF(E49="H",T49-HLOOKUP(V49,Masterh!$C$1:$CX$9,5,FALSE),T49-HLOOKUP(V49,Masterf!$C$1:$CD$9,5,FALSE))</f>
        <v>#VALUE!</v>
      </c>
      <c r="AF49" s="32" t="e">
        <f>IF(E49="H",T49-HLOOKUP(V49,Masterh!$C$1:$CX$9,6,FALSE),T49-HLOOKUP(V49,Masterf!$C$1:$CD$9,6,FALSE))</f>
        <v>#VALUE!</v>
      </c>
      <c r="AG49" s="32" t="e">
        <f>IF(E49="H",T49-HLOOKUP(V49,Masterh!$C$1:$CX$9,7,FALSE),T49-HLOOKUP(V49,Masterf!$C$1:$CD$9,7,FALSE))</f>
        <v>#VALUE!</v>
      </c>
      <c r="AH49" s="32" t="e">
        <f>IF(E49="H",T49-HLOOKUP(V49,Masterh!$C$1:$CX$9,8,FALSE),T49-HLOOKUP(V49,Masterf!$C$1:$CD$9,8,FALSE))</f>
        <v>#VALUE!</v>
      </c>
      <c r="AI49" s="32" t="e">
        <f>IF(E49="H",T49-HLOOKUP(V49,Masterh!$C$1:$CX$9,9,FALSE),T49-HLOOKUP(V49,Masterf!$C$1:$CD$9,9,FALSE))</f>
        <v>#VALUE!</v>
      </c>
      <c r="AJ49" s="51" t="str">
        <f t="shared" si="8"/>
        <v xml:space="preserve"> </v>
      </c>
      <c r="AK49" s="37"/>
      <c r="AL49" s="52" t="str">
        <f t="shared" si="9"/>
        <v xml:space="preserve"> </v>
      </c>
      <c r="AM49" s="53" t="str">
        <f t="shared" si="10"/>
        <v xml:space="preserve"> </v>
      </c>
      <c r="AN49" s="37" t="e">
        <f>IF(AND(H49&lt;1920),VLOOKUP(K49,Masterh!$F$11:$P$29,11),IF(AND(H49&gt;=1920,H49&lt;1941),VLOOKUP(K49,Masterh!$F$11:$P$29,11),IF(AND(H49&gt;=1941,H49&lt;1946),VLOOKUP(K49,Masterh!$F$11:$P$29,10),IF(AND(H49&gt;=1946,H49&lt;1951),VLOOKUP(K49,Masterh!$F$11:$P$29,9),IF(AND(H49&gt;=1951,H49&lt;1956),VLOOKUP(K49,Masterh!$F$11:$P$29,8),IF(AND(H49&gt;=1956,H49&lt;1961),VLOOKUP(K49,Masterh!$F$11:$P$29,7),IF(AND(H49&gt;=1961,H49&lt;1966),VLOOKUP(K49,Masterh!$F$11:$P$29,6),IF(AND(H49&gt;=1966,H49&lt;1971),VLOOKUP(K49,Masterh!$F$11:$P$29,5),IF(AND(H49&gt;=1971,H49&lt;1976),VLOOKUP(K49,Masterh!$F$11:$P$29,4),IF(AND(H49&gt;=1976,H49&lt;1981),VLOOKUP(K49,Masterh!$F$11:$P$29,3),IF(AND(H49&gt;=1981,H49&lt;1986),VLOOKUP(K49,Masterh!$F$11:$P$29,2),"SENIOR")))))))))))</f>
        <v>#N/A</v>
      </c>
      <c r="AO49" s="37" t="e">
        <f>IF(AND(H49&lt;1951),VLOOKUP(K49,Masterf!$F$11:$N$25,9),IF(AND(H49&gt;=1951,H49&lt;1956),VLOOKUP(K49,Masterf!$F$11:$N$25,8),IF(AND(H49&gt;=1956,H49&lt;1961),VLOOKUP(K49,Masterf!$F$11:$N$25,7),IF(AND(H49&gt;=1961,H49&lt;1966),VLOOKUP(K49,Masterf!$F$11:$N$25,6),IF(AND(H49&gt;=1966,H49&lt;1971),VLOOKUP(K49,Masterf!$F$11:$N$25,5),IF(AND(H49&gt;=1971,H49&lt;1976),VLOOKUP(K49,Masterf!$F$11:$N$25,4),IF(AND(H49&gt;=1976,H49&lt;1981),VLOOKUP(K49,Masterf!$F$11:$N$25,3),IF(AND(H49&gt;=1981,H49&lt;1986),VLOOKUP(K49,Masterf!$F$11:$N$25,2),"SENIOR"))))))))</f>
        <v>#N/A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</row>
    <row r="50" spans="2:124" s="5" customFormat="1" ht="30" customHeight="1" x14ac:dyDescent="0.2">
      <c r="B50" s="170"/>
      <c r="C50" s="171"/>
      <c r="D50" s="172"/>
      <c r="E50" s="173"/>
      <c r="F50" s="174" t="s">
        <v>30</v>
      </c>
      <c r="G50" s="175" t="s">
        <v>30</v>
      </c>
      <c r="H50" s="176"/>
      <c r="I50" s="177"/>
      <c r="J50" s="178" t="s">
        <v>30</v>
      </c>
      <c r="K50" s="179"/>
      <c r="L50" s="180"/>
      <c r="M50" s="181"/>
      <c r="N50" s="181"/>
      <c r="O50" s="182" t="str">
        <f t="shared" si="3"/>
        <v/>
      </c>
      <c r="P50" s="180"/>
      <c r="Q50" s="181"/>
      <c r="R50" s="181"/>
      <c r="S50" s="182" t="str">
        <f t="shared" si="4"/>
        <v/>
      </c>
      <c r="T50" s="207" t="str">
        <f t="shared" si="5"/>
        <v/>
      </c>
      <c r="U50" s="183" t="str">
        <f t="shared" si="11"/>
        <v xml:space="preserve">   </v>
      </c>
      <c r="V50" s="184" t="str">
        <f t="shared" si="6"/>
        <v xml:space="preserve"> </v>
      </c>
      <c r="W50" s="185" t="str">
        <f t="shared" si="7"/>
        <v/>
      </c>
      <c r="X50" s="209" t="str">
        <f>IF(E50="","",W50*VLOOKUP(2020-H50,Masterh!C$17:D$72,2,FALSE))</f>
        <v/>
      </c>
      <c r="Y50" s="73"/>
      <c r="AA50" s="37"/>
      <c r="AB50" s="32" t="e">
        <f>IF(E50="H",T50-HLOOKUP(V50,Masterh!$C$1:$CX$9,2,FALSE),T50-HLOOKUP(V50,Masterf!$C$1:$CD$9,2,FALSE))</f>
        <v>#VALUE!</v>
      </c>
      <c r="AC50" s="32" t="e">
        <f>IF(E50="H",T50-HLOOKUP(V50,Masterh!$C$1:$CX$9,3,FALSE),T50-HLOOKUP(V50,Masterf!$C$1:$CD$9,3,FALSE))</f>
        <v>#VALUE!</v>
      </c>
      <c r="AD50" s="32" t="e">
        <f>IF(E50="H",T50-HLOOKUP(V50,Masterh!$C$1:$CX$9,4,FALSE),T50-HLOOKUP(V50,Masterf!$C$1:$CD$9,4,FALSE))</f>
        <v>#VALUE!</v>
      </c>
      <c r="AE50" s="32" t="e">
        <f>IF(E50="H",T50-HLOOKUP(V50,Masterh!$C$1:$CX$9,5,FALSE),T50-HLOOKUP(V50,Masterf!$C$1:$CD$9,5,FALSE))</f>
        <v>#VALUE!</v>
      </c>
      <c r="AF50" s="32" t="e">
        <f>IF(E50="H",T50-HLOOKUP(V50,Masterh!$C$1:$CX$9,6,FALSE),T50-HLOOKUP(V50,Masterf!$C$1:$CD$9,6,FALSE))</f>
        <v>#VALUE!</v>
      </c>
      <c r="AG50" s="32" t="e">
        <f>IF(E50="H",T50-HLOOKUP(V50,Masterh!$C$1:$CX$9,7,FALSE),T50-HLOOKUP(V50,Masterf!$C$1:$CD$9,7,FALSE))</f>
        <v>#VALUE!</v>
      </c>
      <c r="AH50" s="32" t="e">
        <f>IF(E50="H",T50-HLOOKUP(V50,Masterh!$C$1:$CX$9,8,FALSE),T50-HLOOKUP(V50,Masterf!$C$1:$CD$9,8,FALSE))</f>
        <v>#VALUE!</v>
      </c>
      <c r="AI50" s="32" t="e">
        <f>IF(E50="H",T50-HLOOKUP(V50,Masterh!$C$1:$CX$9,9,FALSE),T50-HLOOKUP(V50,Masterf!$C$1:$CD$9,9,FALSE))</f>
        <v>#VALUE!</v>
      </c>
      <c r="AJ50" s="51" t="str">
        <f t="shared" si="8"/>
        <v xml:space="preserve"> </v>
      </c>
      <c r="AK50" s="37"/>
      <c r="AL50" s="52" t="str">
        <f t="shared" si="9"/>
        <v xml:space="preserve"> </v>
      </c>
      <c r="AM50" s="53" t="str">
        <f t="shared" si="10"/>
        <v xml:space="preserve"> </v>
      </c>
      <c r="AN50" s="37" t="e">
        <f>IF(AND(H50&lt;1920),VLOOKUP(K50,Masterh!$F$11:$P$29,11),IF(AND(H50&gt;=1920,H50&lt;1941),VLOOKUP(K50,Masterh!$F$11:$P$29,11),IF(AND(H50&gt;=1941,H50&lt;1946),VLOOKUP(K50,Masterh!$F$11:$P$29,10),IF(AND(H50&gt;=1946,H50&lt;1951),VLOOKUP(K50,Masterh!$F$11:$P$29,9),IF(AND(H50&gt;=1951,H50&lt;1956),VLOOKUP(K50,Masterh!$F$11:$P$29,8),IF(AND(H50&gt;=1956,H50&lt;1961),VLOOKUP(K50,Masterh!$F$11:$P$29,7),IF(AND(H50&gt;=1961,H50&lt;1966),VLOOKUP(K50,Masterh!$F$11:$P$29,6),IF(AND(H50&gt;=1966,H50&lt;1971),VLOOKUP(K50,Masterh!$F$11:$P$29,5),IF(AND(H50&gt;=1971,H50&lt;1976),VLOOKUP(K50,Masterh!$F$11:$P$29,4),IF(AND(H50&gt;=1976,H50&lt;1981),VLOOKUP(K50,Masterh!$F$11:$P$29,3),IF(AND(H50&gt;=1981,H50&lt;1986),VLOOKUP(K50,Masterh!$F$11:$P$29,2),"SENIOR")))))))))))</f>
        <v>#N/A</v>
      </c>
      <c r="AO50" s="37" t="e">
        <f>IF(AND(H50&lt;1951),VLOOKUP(K50,Masterf!$F$11:$N$25,9),IF(AND(H50&gt;=1951,H50&lt;1956),VLOOKUP(K50,Masterf!$F$11:$N$25,8),IF(AND(H50&gt;=1956,H50&lt;1961),VLOOKUP(K50,Masterf!$F$11:$N$25,7),IF(AND(H50&gt;=1961,H50&lt;1966),VLOOKUP(K50,Masterf!$F$11:$N$25,6),IF(AND(H50&gt;=1966,H50&lt;1971),VLOOKUP(K50,Masterf!$F$11:$N$25,5),IF(AND(H50&gt;=1971,H50&lt;1976),VLOOKUP(K50,Masterf!$F$11:$N$25,4),IF(AND(H50&gt;=1976,H50&lt;1981),VLOOKUP(K50,Masterf!$F$11:$N$25,3),IF(AND(H50&gt;=1981,H50&lt;1986),VLOOKUP(K50,Masterf!$F$11:$N$25,2),"SENIOR"))))))))</f>
        <v>#N/A</v>
      </c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</row>
    <row r="51" spans="2:124" s="5" customFormat="1" ht="30" customHeight="1" x14ac:dyDescent="0.2">
      <c r="B51" s="170"/>
      <c r="C51" s="171"/>
      <c r="D51" s="172"/>
      <c r="E51" s="173"/>
      <c r="F51" s="174" t="s">
        <v>30</v>
      </c>
      <c r="G51" s="175" t="s">
        <v>30</v>
      </c>
      <c r="H51" s="176"/>
      <c r="I51" s="177"/>
      <c r="J51" s="178" t="s">
        <v>30</v>
      </c>
      <c r="K51" s="179"/>
      <c r="L51" s="180"/>
      <c r="M51" s="181"/>
      <c r="N51" s="181"/>
      <c r="O51" s="182" t="str">
        <f t="shared" si="3"/>
        <v/>
      </c>
      <c r="P51" s="180"/>
      <c r="Q51" s="181"/>
      <c r="R51" s="181"/>
      <c r="S51" s="182" t="str">
        <f t="shared" si="4"/>
        <v/>
      </c>
      <c r="T51" s="207" t="str">
        <f t="shared" si="5"/>
        <v/>
      </c>
      <c r="U51" s="183" t="str">
        <f t="shared" si="11"/>
        <v xml:space="preserve">   </v>
      </c>
      <c r="V51" s="184" t="str">
        <f t="shared" si="6"/>
        <v xml:space="preserve"> </v>
      </c>
      <c r="W51" s="185" t="str">
        <f t="shared" si="7"/>
        <v/>
      </c>
      <c r="X51" s="209" t="str">
        <f>IF(E51="","",W51*VLOOKUP(2020-H51,Masterh!C$17:D$72,2,FALSE))</f>
        <v/>
      </c>
      <c r="Y51" s="73"/>
      <c r="AA51" s="37"/>
      <c r="AB51" s="32" t="e">
        <f>IF(E51="H",T51-HLOOKUP(V51,Masterh!$C$1:$CX$9,2,FALSE),T51-HLOOKUP(V51,Masterf!$C$1:$CD$9,2,FALSE))</f>
        <v>#VALUE!</v>
      </c>
      <c r="AC51" s="32" t="e">
        <f>IF(E51="H",T51-HLOOKUP(V51,Masterh!$C$1:$CX$9,3,FALSE),T51-HLOOKUP(V51,Masterf!$C$1:$CD$9,3,FALSE))</f>
        <v>#VALUE!</v>
      </c>
      <c r="AD51" s="32" t="e">
        <f>IF(E51="H",T51-HLOOKUP(V51,Masterh!$C$1:$CX$9,4,FALSE),T51-HLOOKUP(V51,Masterf!$C$1:$CD$9,4,FALSE))</f>
        <v>#VALUE!</v>
      </c>
      <c r="AE51" s="32" t="e">
        <f>IF(E51="H",T51-HLOOKUP(V51,Masterh!$C$1:$CX$9,5,FALSE),T51-HLOOKUP(V51,Masterf!$C$1:$CD$9,5,FALSE))</f>
        <v>#VALUE!</v>
      </c>
      <c r="AF51" s="32" t="e">
        <f>IF(E51="H",T51-HLOOKUP(V51,Masterh!$C$1:$CX$9,6,FALSE),T51-HLOOKUP(V51,Masterf!$C$1:$CD$9,6,FALSE))</f>
        <v>#VALUE!</v>
      </c>
      <c r="AG51" s="32" t="e">
        <f>IF(E51="H",T51-HLOOKUP(V51,Masterh!$C$1:$CX$9,7,FALSE),T51-HLOOKUP(V51,Masterf!$C$1:$CD$9,7,FALSE))</f>
        <v>#VALUE!</v>
      </c>
      <c r="AH51" s="32" t="e">
        <f>IF(E51="H",T51-HLOOKUP(V51,Masterh!$C$1:$CX$9,8,FALSE),T51-HLOOKUP(V51,Masterf!$C$1:$CD$9,8,FALSE))</f>
        <v>#VALUE!</v>
      </c>
      <c r="AI51" s="32" t="e">
        <f>IF(E51="H",T51-HLOOKUP(V51,Masterh!$C$1:$CX$9,9,FALSE),T51-HLOOKUP(V51,Masterf!$C$1:$CD$9,9,FALSE))</f>
        <v>#VALUE!</v>
      </c>
      <c r="AJ51" s="51" t="str">
        <f t="shared" si="8"/>
        <v xml:space="preserve"> </v>
      </c>
      <c r="AK51" s="37"/>
      <c r="AL51" s="52" t="str">
        <f t="shared" si="9"/>
        <v xml:space="preserve"> </v>
      </c>
      <c r="AM51" s="53" t="str">
        <f t="shared" si="10"/>
        <v xml:space="preserve"> </v>
      </c>
      <c r="AN51" s="37" t="e">
        <f>IF(AND(H51&lt;1920),VLOOKUP(K51,Masterh!$F$11:$P$29,11),IF(AND(H51&gt;=1920,H51&lt;1941),VLOOKUP(K51,Masterh!$F$11:$P$29,11),IF(AND(H51&gt;=1941,H51&lt;1946),VLOOKUP(K51,Masterh!$F$11:$P$29,10),IF(AND(H51&gt;=1946,H51&lt;1951),VLOOKUP(K51,Masterh!$F$11:$P$29,9),IF(AND(H51&gt;=1951,H51&lt;1956),VLOOKUP(K51,Masterh!$F$11:$P$29,8),IF(AND(H51&gt;=1956,H51&lt;1961),VLOOKUP(K51,Masterh!$F$11:$P$29,7),IF(AND(H51&gt;=1961,H51&lt;1966),VLOOKUP(K51,Masterh!$F$11:$P$29,6),IF(AND(H51&gt;=1966,H51&lt;1971),VLOOKUP(K51,Masterh!$F$11:$P$29,5),IF(AND(H51&gt;=1971,H51&lt;1976),VLOOKUP(K51,Masterh!$F$11:$P$29,4),IF(AND(H51&gt;=1976,H51&lt;1981),VLOOKUP(K51,Masterh!$F$11:$P$29,3),IF(AND(H51&gt;=1981,H51&lt;1986),VLOOKUP(K51,Masterh!$F$11:$P$29,2),"SENIOR")))))))))))</f>
        <v>#N/A</v>
      </c>
      <c r="AO51" s="37" t="e">
        <f>IF(AND(H51&lt;1951),VLOOKUP(K51,Masterf!$F$11:$N$25,9),IF(AND(H51&gt;=1951,H51&lt;1956),VLOOKUP(K51,Masterf!$F$11:$N$25,8),IF(AND(H51&gt;=1956,H51&lt;1961),VLOOKUP(K51,Masterf!$F$11:$N$25,7),IF(AND(H51&gt;=1961,H51&lt;1966),VLOOKUP(K51,Masterf!$F$11:$N$25,6),IF(AND(H51&gt;=1966,H51&lt;1971),VLOOKUP(K51,Masterf!$F$11:$N$25,5),IF(AND(H51&gt;=1971,H51&lt;1976),VLOOKUP(K51,Masterf!$F$11:$N$25,4),IF(AND(H51&gt;=1976,H51&lt;1981),VLOOKUP(K51,Masterf!$F$11:$N$25,3),IF(AND(H51&gt;=1981,H51&lt;1986),VLOOKUP(K51,Masterf!$F$11:$N$25,2),"SENIOR"))))))))</f>
        <v>#N/A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</row>
    <row r="52" spans="2:124" s="5" customFormat="1" ht="30" customHeight="1" x14ac:dyDescent="0.2">
      <c r="B52" s="170"/>
      <c r="C52" s="171"/>
      <c r="D52" s="172"/>
      <c r="E52" s="173"/>
      <c r="F52" s="174" t="s">
        <v>30</v>
      </c>
      <c r="G52" s="175" t="s">
        <v>30</v>
      </c>
      <c r="H52" s="176"/>
      <c r="I52" s="177"/>
      <c r="J52" s="178" t="s">
        <v>30</v>
      </c>
      <c r="K52" s="179"/>
      <c r="L52" s="180"/>
      <c r="M52" s="181"/>
      <c r="N52" s="181"/>
      <c r="O52" s="182" t="str">
        <f t="shared" si="3"/>
        <v/>
      </c>
      <c r="P52" s="180"/>
      <c r="Q52" s="181"/>
      <c r="R52" s="181"/>
      <c r="S52" s="182" t="str">
        <f t="shared" si="4"/>
        <v/>
      </c>
      <c r="T52" s="207" t="str">
        <f t="shared" si="5"/>
        <v/>
      </c>
      <c r="U52" s="183" t="str">
        <f t="shared" si="11"/>
        <v xml:space="preserve">   </v>
      </c>
      <c r="V52" s="184" t="str">
        <f t="shared" si="6"/>
        <v xml:space="preserve"> </v>
      </c>
      <c r="W52" s="185" t="str">
        <f t="shared" si="7"/>
        <v/>
      </c>
      <c r="X52" s="209" t="str">
        <f>IF(E52="","",W52*VLOOKUP(2020-H52,Masterh!C$17:D$72,2,FALSE))</f>
        <v/>
      </c>
      <c r="Y52" s="73"/>
      <c r="AA52" s="37"/>
      <c r="AB52" s="32" t="e">
        <f>IF(E52="H",T52-HLOOKUP(V52,Masterh!$C$1:$CX$9,2,FALSE),T52-HLOOKUP(V52,Masterf!$C$1:$CD$9,2,FALSE))</f>
        <v>#VALUE!</v>
      </c>
      <c r="AC52" s="32" t="e">
        <f>IF(E52="H",T52-HLOOKUP(V52,Masterh!$C$1:$CX$9,3,FALSE),T52-HLOOKUP(V52,Masterf!$C$1:$CD$9,3,FALSE))</f>
        <v>#VALUE!</v>
      </c>
      <c r="AD52" s="32" t="e">
        <f>IF(E52="H",T52-HLOOKUP(V52,Masterh!$C$1:$CX$9,4,FALSE),T52-HLOOKUP(V52,Masterf!$C$1:$CD$9,4,FALSE))</f>
        <v>#VALUE!</v>
      </c>
      <c r="AE52" s="32" t="e">
        <f>IF(E52="H",T52-HLOOKUP(V52,Masterh!$C$1:$CX$9,5,FALSE),T52-HLOOKUP(V52,Masterf!$C$1:$CD$9,5,FALSE))</f>
        <v>#VALUE!</v>
      </c>
      <c r="AF52" s="32" t="e">
        <f>IF(E52="H",T52-HLOOKUP(V52,Masterh!$C$1:$CX$9,6,FALSE),T52-HLOOKUP(V52,Masterf!$C$1:$CD$9,6,FALSE))</f>
        <v>#VALUE!</v>
      </c>
      <c r="AG52" s="32" t="e">
        <f>IF(E52="H",T52-HLOOKUP(V52,Masterh!$C$1:$CX$9,7,FALSE),T52-HLOOKUP(V52,Masterf!$C$1:$CD$9,7,FALSE))</f>
        <v>#VALUE!</v>
      </c>
      <c r="AH52" s="32" t="e">
        <f>IF(E52="H",T52-HLOOKUP(V52,Masterh!$C$1:$CX$9,8,FALSE),T52-HLOOKUP(V52,Masterf!$C$1:$CD$9,8,FALSE))</f>
        <v>#VALUE!</v>
      </c>
      <c r="AI52" s="32" t="e">
        <f>IF(E52="H",T52-HLOOKUP(V52,Masterh!$C$1:$CX$9,9,FALSE),T52-HLOOKUP(V52,Masterf!$C$1:$CD$9,9,FALSE))</f>
        <v>#VALUE!</v>
      </c>
      <c r="AJ52" s="51" t="str">
        <f t="shared" si="8"/>
        <v xml:space="preserve"> </v>
      </c>
      <c r="AK52" s="37"/>
      <c r="AL52" s="52" t="str">
        <f t="shared" si="9"/>
        <v xml:space="preserve"> </v>
      </c>
      <c r="AM52" s="53" t="str">
        <f t="shared" si="10"/>
        <v xml:space="preserve"> </v>
      </c>
      <c r="AN52" s="37" t="e">
        <f>IF(AND(H52&lt;1920),VLOOKUP(K52,Masterh!$F$11:$P$29,11),IF(AND(H52&gt;=1920,H52&lt;1941),VLOOKUP(K52,Masterh!$F$11:$P$29,11),IF(AND(H52&gt;=1941,H52&lt;1946),VLOOKUP(K52,Masterh!$F$11:$P$29,10),IF(AND(H52&gt;=1946,H52&lt;1951),VLOOKUP(K52,Masterh!$F$11:$P$29,9),IF(AND(H52&gt;=1951,H52&lt;1956),VLOOKUP(K52,Masterh!$F$11:$P$29,8),IF(AND(H52&gt;=1956,H52&lt;1961),VLOOKUP(K52,Masterh!$F$11:$P$29,7),IF(AND(H52&gt;=1961,H52&lt;1966),VLOOKUP(K52,Masterh!$F$11:$P$29,6),IF(AND(H52&gt;=1966,H52&lt;1971),VLOOKUP(K52,Masterh!$F$11:$P$29,5),IF(AND(H52&gt;=1971,H52&lt;1976),VLOOKUP(K52,Masterh!$F$11:$P$29,4),IF(AND(H52&gt;=1976,H52&lt;1981),VLOOKUP(K52,Masterh!$F$11:$P$29,3),IF(AND(H52&gt;=1981,H52&lt;1986),VLOOKUP(K52,Masterh!$F$11:$P$29,2),"SENIOR")))))))))))</f>
        <v>#N/A</v>
      </c>
      <c r="AO52" s="37" t="e">
        <f>IF(AND(H52&lt;1951),VLOOKUP(K52,Masterf!$F$11:$N$25,9),IF(AND(H52&gt;=1951,H52&lt;1956),VLOOKUP(K52,Masterf!$F$11:$N$25,8),IF(AND(H52&gt;=1956,H52&lt;1961),VLOOKUP(K52,Masterf!$F$11:$N$25,7),IF(AND(H52&gt;=1961,H52&lt;1966),VLOOKUP(K52,Masterf!$F$11:$N$25,6),IF(AND(H52&gt;=1966,H52&lt;1971),VLOOKUP(K52,Masterf!$F$11:$N$25,5),IF(AND(H52&gt;=1971,H52&lt;1976),VLOOKUP(K52,Masterf!$F$11:$N$25,4),IF(AND(H52&gt;=1976,H52&lt;1981),VLOOKUP(K52,Masterf!$F$11:$N$25,3),IF(AND(H52&gt;=1981,H52&lt;1986),VLOOKUP(K52,Masterf!$F$11:$N$25,2),"SENIOR"))))))))</f>
        <v>#N/A</v>
      </c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</row>
    <row r="53" spans="2:124" s="5" customFormat="1" ht="30" customHeight="1" x14ac:dyDescent="0.2">
      <c r="B53" s="170"/>
      <c r="C53" s="171"/>
      <c r="D53" s="172"/>
      <c r="E53" s="173"/>
      <c r="F53" s="174" t="s">
        <v>30</v>
      </c>
      <c r="G53" s="175" t="s">
        <v>30</v>
      </c>
      <c r="H53" s="176"/>
      <c r="I53" s="177"/>
      <c r="J53" s="178" t="s">
        <v>30</v>
      </c>
      <c r="K53" s="179"/>
      <c r="L53" s="180"/>
      <c r="M53" s="181"/>
      <c r="N53" s="181"/>
      <c r="O53" s="182" t="str">
        <f t="shared" si="3"/>
        <v/>
      </c>
      <c r="P53" s="180"/>
      <c r="Q53" s="181"/>
      <c r="R53" s="181"/>
      <c r="S53" s="182" t="str">
        <f t="shared" si="4"/>
        <v/>
      </c>
      <c r="T53" s="207" t="str">
        <f t="shared" si="5"/>
        <v/>
      </c>
      <c r="U53" s="183" t="str">
        <f t="shared" si="11"/>
        <v xml:space="preserve">   </v>
      </c>
      <c r="V53" s="184" t="str">
        <f t="shared" si="6"/>
        <v xml:space="preserve"> </v>
      </c>
      <c r="W53" s="185" t="str">
        <f t="shared" si="7"/>
        <v/>
      </c>
      <c r="X53" s="209" t="str">
        <f>IF(E53="","",W53*VLOOKUP(2020-H53,Masterh!C$17:D$72,2,FALSE))</f>
        <v/>
      </c>
      <c r="Y53" s="73"/>
      <c r="AA53" s="37"/>
      <c r="AB53" s="32" t="e">
        <f>IF(E53="H",T53-HLOOKUP(V53,Masterh!$C$1:$CX$9,2,FALSE),T53-HLOOKUP(V53,Masterf!$C$1:$CD$9,2,FALSE))</f>
        <v>#VALUE!</v>
      </c>
      <c r="AC53" s="32" t="e">
        <f>IF(E53="H",T53-HLOOKUP(V53,Masterh!$C$1:$CX$9,3,FALSE),T53-HLOOKUP(V53,Masterf!$C$1:$CD$9,3,FALSE))</f>
        <v>#VALUE!</v>
      </c>
      <c r="AD53" s="32" t="e">
        <f>IF(E53="H",T53-HLOOKUP(V53,Masterh!$C$1:$CX$9,4,FALSE),T53-HLOOKUP(V53,Masterf!$C$1:$CD$9,4,FALSE))</f>
        <v>#VALUE!</v>
      </c>
      <c r="AE53" s="32" t="e">
        <f>IF(E53="H",T53-HLOOKUP(V53,Masterh!$C$1:$CX$9,5,FALSE),T53-HLOOKUP(V53,Masterf!$C$1:$CD$9,5,FALSE))</f>
        <v>#VALUE!</v>
      </c>
      <c r="AF53" s="32" t="e">
        <f>IF(E53="H",T53-HLOOKUP(V53,Masterh!$C$1:$CX$9,6,FALSE),T53-HLOOKUP(V53,Masterf!$C$1:$CD$9,6,FALSE))</f>
        <v>#VALUE!</v>
      </c>
      <c r="AG53" s="32" t="e">
        <f>IF(E53="H",T53-HLOOKUP(V53,Masterh!$C$1:$CX$9,7,FALSE),T53-HLOOKUP(V53,Masterf!$C$1:$CD$9,7,FALSE))</f>
        <v>#VALUE!</v>
      </c>
      <c r="AH53" s="32" t="e">
        <f>IF(E53="H",T53-HLOOKUP(V53,Masterh!$C$1:$CX$9,8,FALSE),T53-HLOOKUP(V53,Masterf!$C$1:$CD$9,8,FALSE))</f>
        <v>#VALUE!</v>
      </c>
      <c r="AI53" s="32" t="e">
        <f>IF(E53="H",T53-HLOOKUP(V53,Masterh!$C$1:$CX$9,9,FALSE),T53-HLOOKUP(V53,Masterf!$C$1:$CD$9,9,FALSE))</f>
        <v>#VALUE!</v>
      </c>
      <c r="AJ53" s="51" t="str">
        <f t="shared" si="8"/>
        <v xml:space="preserve"> </v>
      </c>
      <c r="AK53" s="37"/>
      <c r="AL53" s="52" t="str">
        <f t="shared" si="9"/>
        <v xml:space="preserve"> </v>
      </c>
      <c r="AM53" s="53" t="str">
        <f t="shared" si="10"/>
        <v xml:space="preserve"> </v>
      </c>
      <c r="AN53" s="37" t="e">
        <f>IF(AND(H53&lt;1920),VLOOKUP(K53,Masterh!$F$11:$P$29,11),IF(AND(H53&gt;=1920,H53&lt;1941),VLOOKUP(K53,Masterh!$F$11:$P$29,11),IF(AND(H53&gt;=1941,H53&lt;1946),VLOOKUP(K53,Masterh!$F$11:$P$29,10),IF(AND(H53&gt;=1946,H53&lt;1951),VLOOKUP(K53,Masterh!$F$11:$P$29,9),IF(AND(H53&gt;=1951,H53&lt;1956),VLOOKUP(K53,Masterh!$F$11:$P$29,8),IF(AND(H53&gt;=1956,H53&lt;1961),VLOOKUP(K53,Masterh!$F$11:$P$29,7),IF(AND(H53&gt;=1961,H53&lt;1966),VLOOKUP(K53,Masterh!$F$11:$P$29,6),IF(AND(H53&gt;=1966,H53&lt;1971),VLOOKUP(K53,Masterh!$F$11:$P$29,5),IF(AND(H53&gt;=1971,H53&lt;1976),VLOOKUP(K53,Masterh!$F$11:$P$29,4),IF(AND(H53&gt;=1976,H53&lt;1981),VLOOKUP(K53,Masterh!$F$11:$P$29,3),IF(AND(H53&gt;=1981,H53&lt;1986),VLOOKUP(K53,Masterh!$F$11:$P$29,2),"SENIOR")))))))))))</f>
        <v>#N/A</v>
      </c>
      <c r="AO53" s="37" t="e">
        <f>IF(AND(H53&lt;1951),VLOOKUP(K53,Masterf!$F$11:$N$25,9),IF(AND(H53&gt;=1951,H53&lt;1956),VLOOKUP(K53,Masterf!$F$11:$N$25,8),IF(AND(H53&gt;=1956,H53&lt;1961),VLOOKUP(K53,Masterf!$F$11:$N$25,7),IF(AND(H53&gt;=1961,H53&lt;1966),VLOOKUP(K53,Masterf!$F$11:$N$25,6),IF(AND(H53&gt;=1966,H53&lt;1971),VLOOKUP(K53,Masterf!$F$11:$N$25,5),IF(AND(H53&gt;=1971,H53&lt;1976),VLOOKUP(K53,Masterf!$F$11:$N$25,4),IF(AND(H53&gt;=1976,H53&lt;1981),VLOOKUP(K53,Masterf!$F$11:$N$25,3),IF(AND(H53&gt;=1981,H53&lt;1986),VLOOKUP(K53,Masterf!$F$11:$N$25,2),"SENIOR"))))))))</f>
        <v>#N/A</v>
      </c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</row>
    <row r="54" spans="2:124" s="5" customFormat="1" ht="30" customHeight="1" x14ac:dyDescent="0.2">
      <c r="B54" s="170"/>
      <c r="C54" s="171"/>
      <c r="D54" s="172"/>
      <c r="E54" s="173"/>
      <c r="F54" s="174" t="s">
        <v>30</v>
      </c>
      <c r="G54" s="175" t="s">
        <v>30</v>
      </c>
      <c r="H54" s="176"/>
      <c r="I54" s="177"/>
      <c r="J54" s="178"/>
      <c r="K54" s="179"/>
      <c r="L54" s="180"/>
      <c r="M54" s="181"/>
      <c r="N54" s="181"/>
      <c r="O54" s="182" t="str">
        <f t="shared" si="3"/>
        <v/>
      </c>
      <c r="P54" s="180"/>
      <c r="Q54" s="181"/>
      <c r="R54" s="181"/>
      <c r="S54" s="182" t="str">
        <f t="shared" si="4"/>
        <v/>
      </c>
      <c r="T54" s="207" t="str">
        <f t="shared" si="5"/>
        <v/>
      </c>
      <c r="U54" s="183" t="str">
        <f t="shared" si="11"/>
        <v xml:space="preserve">   </v>
      </c>
      <c r="V54" s="184" t="str">
        <f t="shared" si="6"/>
        <v xml:space="preserve"> </v>
      </c>
      <c r="W54" s="185" t="str">
        <f t="shared" si="7"/>
        <v/>
      </c>
      <c r="X54" s="209" t="str">
        <f>IF(E54="","",W54*VLOOKUP(2020-H54,Masterh!C$17:D$72,2,FALSE))</f>
        <v/>
      </c>
      <c r="Y54" s="73"/>
      <c r="AA54" s="37"/>
      <c r="AB54" s="32" t="e">
        <f>IF(E54="H",T54-HLOOKUP(V54,Masterh!$C$1:$CX$9,2,FALSE),T54-HLOOKUP(V54,Masterf!$C$1:$CD$9,2,FALSE))</f>
        <v>#VALUE!</v>
      </c>
      <c r="AC54" s="32" t="e">
        <f>IF(E54="H",T54-HLOOKUP(V54,Masterh!$C$1:$CX$9,3,FALSE),T54-HLOOKUP(V54,Masterf!$C$1:$CD$9,3,FALSE))</f>
        <v>#VALUE!</v>
      </c>
      <c r="AD54" s="32" t="e">
        <f>IF(E54="H",T54-HLOOKUP(V54,Masterh!$C$1:$CX$9,4,FALSE),T54-HLOOKUP(V54,Masterf!$C$1:$CD$9,4,FALSE))</f>
        <v>#VALUE!</v>
      </c>
      <c r="AE54" s="32" t="e">
        <f>IF(E54="H",T54-HLOOKUP(V54,Masterh!$C$1:$CX$9,5,FALSE),T54-HLOOKUP(V54,Masterf!$C$1:$CD$9,5,FALSE))</f>
        <v>#VALUE!</v>
      </c>
      <c r="AF54" s="32" t="e">
        <f>IF(E54="H",T54-HLOOKUP(V54,Masterh!$C$1:$CX$9,6,FALSE),T54-HLOOKUP(V54,Masterf!$C$1:$CD$9,6,FALSE))</f>
        <v>#VALUE!</v>
      </c>
      <c r="AG54" s="32" t="e">
        <f>IF(E54="H",T54-HLOOKUP(V54,Masterh!$C$1:$CX$9,7,FALSE),T54-HLOOKUP(V54,Masterf!$C$1:$CD$9,7,FALSE))</f>
        <v>#VALUE!</v>
      </c>
      <c r="AH54" s="32" t="e">
        <f>IF(E54="H",T54-HLOOKUP(V54,Masterh!$C$1:$CX$9,8,FALSE),T54-HLOOKUP(V54,Masterf!$C$1:$CD$9,8,FALSE))</f>
        <v>#VALUE!</v>
      </c>
      <c r="AI54" s="32" t="e">
        <f>IF(E54="H",T54-HLOOKUP(V54,Masterh!$C$1:$CX$9,9,FALSE),T54-HLOOKUP(V54,Masterf!$C$1:$CD$9,9,FALSE))</f>
        <v>#VALUE!</v>
      </c>
      <c r="AJ54" s="51" t="str">
        <f t="shared" si="8"/>
        <v xml:space="preserve"> </v>
      </c>
      <c r="AK54" s="37"/>
      <c r="AL54" s="52" t="str">
        <f t="shared" si="9"/>
        <v xml:space="preserve"> </v>
      </c>
      <c r="AM54" s="53" t="str">
        <f t="shared" si="10"/>
        <v xml:space="preserve"> </v>
      </c>
      <c r="AN54" s="37" t="e">
        <f>IF(AND(H54&lt;1920),VLOOKUP(K54,Masterh!$F$11:$P$29,11),IF(AND(H54&gt;=1920,H54&lt;1941),VLOOKUP(K54,Masterh!$F$11:$P$29,11),IF(AND(H54&gt;=1941,H54&lt;1946),VLOOKUP(K54,Masterh!$F$11:$P$29,10),IF(AND(H54&gt;=1946,H54&lt;1951),VLOOKUP(K54,Masterh!$F$11:$P$29,9),IF(AND(H54&gt;=1951,H54&lt;1956),VLOOKUP(K54,Masterh!$F$11:$P$29,8),IF(AND(H54&gt;=1956,H54&lt;1961),VLOOKUP(K54,Masterh!$F$11:$P$29,7),IF(AND(H54&gt;=1961,H54&lt;1966),VLOOKUP(K54,Masterh!$F$11:$P$29,6),IF(AND(H54&gt;=1966,H54&lt;1971),VLOOKUP(K54,Masterh!$F$11:$P$29,5),IF(AND(H54&gt;=1971,H54&lt;1976),VLOOKUP(K54,Masterh!$F$11:$P$29,4),IF(AND(H54&gt;=1976,H54&lt;1981),VLOOKUP(K54,Masterh!$F$11:$P$29,3),IF(AND(H54&gt;=1981,H54&lt;1986),VLOOKUP(K54,Masterh!$F$11:$P$29,2),"SENIOR")))))))))))</f>
        <v>#N/A</v>
      </c>
      <c r="AO54" s="37" t="e">
        <f>IF(AND(H54&lt;1951),VLOOKUP(K54,Masterf!$F$11:$N$25,9),IF(AND(H54&gt;=1951,H54&lt;1956),VLOOKUP(K54,Masterf!$F$11:$N$25,8),IF(AND(H54&gt;=1956,H54&lt;1961),VLOOKUP(K54,Masterf!$F$11:$N$25,7),IF(AND(H54&gt;=1961,H54&lt;1966),VLOOKUP(K54,Masterf!$F$11:$N$25,6),IF(AND(H54&gt;=1966,H54&lt;1971),VLOOKUP(K54,Masterf!$F$11:$N$25,5),IF(AND(H54&gt;=1971,H54&lt;1976),VLOOKUP(K54,Masterf!$F$11:$N$25,4),IF(AND(H54&gt;=1976,H54&lt;1981),VLOOKUP(K54,Masterf!$F$11:$N$25,3),IF(AND(H54&gt;=1981,H54&lt;1986),VLOOKUP(K54,Masterf!$F$11:$N$25,2),"SENIOR"))))))))</f>
        <v>#N/A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</row>
    <row r="55" spans="2:124" s="5" customFormat="1" ht="30" customHeight="1" x14ac:dyDescent="0.2">
      <c r="B55" s="170"/>
      <c r="C55" s="171"/>
      <c r="D55" s="172"/>
      <c r="E55" s="173"/>
      <c r="F55" s="174" t="s">
        <v>30</v>
      </c>
      <c r="G55" s="175" t="s">
        <v>30</v>
      </c>
      <c r="H55" s="176"/>
      <c r="I55" s="177"/>
      <c r="J55" s="178"/>
      <c r="K55" s="179"/>
      <c r="L55" s="180"/>
      <c r="M55" s="181"/>
      <c r="N55" s="181"/>
      <c r="O55" s="182" t="str">
        <f t="shared" si="3"/>
        <v/>
      </c>
      <c r="P55" s="180"/>
      <c r="Q55" s="181"/>
      <c r="R55" s="181"/>
      <c r="S55" s="182" t="str">
        <f t="shared" si="4"/>
        <v/>
      </c>
      <c r="T55" s="207" t="str">
        <f t="shared" si="5"/>
        <v/>
      </c>
      <c r="U55" s="183" t="str">
        <f t="shared" si="11"/>
        <v xml:space="preserve">   </v>
      </c>
      <c r="V55" s="184" t="str">
        <f t="shared" si="6"/>
        <v xml:space="preserve"> </v>
      </c>
      <c r="W55" s="185" t="str">
        <f t="shared" si="7"/>
        <v/>
      </c>
      <c r="X55" s="209" t="str">
        <f>IF(E55="","",W55*VLOOKUP(2020-H55,Masterh!C$17:D$72,2,FALSE))</f>
        <v/>
      </c>
      <c r="Y55" s="73"/>
      <c r="AA55" s="37"/>
      <c r="AB55" s="32" t="e">
        <f>IF(E55="H",T55-HLOOKUP(V55,Masterh!$C$1:$CX$9,2,FALSE),T55-HLOOKUP(V55,Masterf!$C$1:$CD$9,2,FALSE))</f>
        <v>#VALUE!</v>
      </c>
      <c r="AC55" s="32" t="e">
        <f>IF(E55="H",T55-HLOOKUP(V55,Masterh!$C$1:$CX$9,3,FALSE),T55-HLOOKUP(V55,Masterf!$C$1:$CD$9,3,FALSE))</f>
        <v>#VALUE!</v>
      </c>
      <c r="AD55" s="32" t="e">
        <f>IF(E55="H",T55-HLOOKUP(V55,Masterh!$C$1:$CX$9,4,FALSE),T55-HLOOKUP(V55,Masterf!$C$1:$CD$9,4,FALSE))</f>
        <v>#VALUE!</v>
      </c>
      <c r="AE55" s="32" t="e">
        <f>IF(E55="H",T55-HLOOKUP(V55,Masterh!$C$1:$CX$9,5,FALSE),T55-HLOOKUP(V55,Masterf!$C$1:$CD$9,5,FALSE))</f>
        <v>#VALUE!</v>
      </c>
      <c r="AF55" s="32" t="e">
        <f>IF(E55="H",T55-HLOOKUP(V55,Masterh!$C$1:$CX$9,6,FALSE),T55-HLOOKUP(V55,Masterf!$C$1:$CD$9,6,FALSE))</f>
        <v>#VALUE!</v>
      </c>
      <c r="AG55" s="32" t="e">
        <f>IF(E55="H",T55-HLOOKUP(V55,Masterh!$C$1:$CX$9,7,FALSE),T55-HLOOKUP(V55,Masterf!$C$1:$CD$9,7,FALSE))</f>
        <v>#VALUE!</v>
      </c>
      <c r="AH55" s="32" t="e">
        <f>IF(E55="H",T55-HLOOKUP(V55,Masterh!$C$1:$CX$9,8,FALSE),T55-HLOOKUP(V55,Masterf!$C$1:$CD$9,8,FALSE))</f>
        <v>#VALUE!</v>
      </c>
      <c r="AI55" s="32" t="e">
        <f>IF(E55="H",T55-HLOOKUP(V55,Masterh!$C$1:$CX$9,9,FALSE),T55-HLOOKUP(V55,Masterf!$C$1:$CD$9,9,FALSE))</f>
        <v>#VALUE!</v>
      </c>
      <c r="AJ55" s="51" t="str">
        <f t="shared" si="8"/>
        <v xml:space="preserve"> </v>
      </c>
      <c r="AK55" s="37"/>
      <c r="AL55" s="52" t="str">
        <f t="shared" si="9"/>
        <v xml:space="preserve"> </v>
      </c>
      <c r="AM55" s="53" t="str">
        <f t="shared" si="10"/>
        <v xml:space="preserve"> </v>
      </c>
      <c r="AN55" s="37" t="e">
        <f>IF(AND(H55&lt;1920),VLOOKUP(K55,Masterh!$F$11:$P$29,11),IF(AND(H55&gt;=1920,H55&lt;1941),VLOOKUP(K55,Masterh!$F$11:$P$29,11),IF(AND(H55&gt;=1941,H55&lt;1946),VLOOKUP(K55,Masterh!$F$11:$P$29,10),IF(AND(H55&gt;=1946,H55&lt;1951),VLOOKUP(K55,Masterh!$F$11:$P$29,9),IF(AND(H55&gt;=1951,H55&lt;1956),VLOOKUP(K55,Masterh!$F$11:$P$29,8),IF(AND(H55&gt;=1956,H55&lt;1961),VLOOKUP(K55,Masterh!$F$11:$P$29,7),IF(AND(H55&gt;=1961,H55&lt;1966),VLOOKUP(K55,Masterh!$F$11:$P$29,6),IF(AND(H55&gt;=1966,H55&lt;1971),VLOOKUP(K55,Masterh!$F$11:$P$29,5),IF(AND(H55&gt;=1971,H55&lt;1976),VLOOKUP(K55,Masterh!$F$11:$P$29,4),IF(AND(H55&gt;=1976,H55&lt;1981),VLOOKUP(K55,Masterh!$F$11:$P$29,3),IF(AND(H55&gt;=1981,H55&lt;1986),VLOOKUP(K55,Masterh!$F$11:$P$29,2),"SENIOR")))))))))))</f>
        <v>#N/A</v>
      </c>
      <c r="AO55" s="37" t="e">
        <f>IF(AND(H55&lt;1951),VLOOKUP(K55,Masterf!$F$11:$N$25,9),IF(AND(H55&gt;=1951,H55&lt;1956),VLOOKUP(K55,Masterf!$F$11:$N$25,8),IF(AND(H55&gt;=1956,H55&lt;1961),VLOOKUP(K55,Masterf!$F$11:$N$25,7),IF(AND(H55&gt;=1961,H55&lt;1966),VLOOKUP(K55,Masterf!$F$11:$N$25,6),IF(AND(H55&gt;=1966,H55&lt;1971),VLOOKUP(K55,Masterf!$F$11:$N$25,5),IF(AND(H55&gt;=1971,H55&lt;1976),VLOOKUP(K55,Masterf!$F$11:$N$25,4),IF(AND(H55&gt;=1976,H55&lt;1981),VLOOKUP(K55,Masterf!$F$11:$N$25,3),IF(AND(H55&gt;=1981,H55&lt;1986),VLOOKUP(K55,Masterf!$F$11:$N$25,2),"SENIOR"))))))))</f>
        <v>#N/A</v>
      </c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</row>
    <row r="56" spans="2:124" s="5" customFormat="1" ht="30" customHeight="1" x14ac:dyDescent="0.2">
      <c r="B56" s="170"/>
      <c r="C56" s="171"/>
      <c r="D56" s="172"/>
      <c r="E56" s="173"/>
      <c r="F56" s="174" t="s">
        <v>30</v>
      </c>
      <c r="G56" s="175" t="s">
        <v>30</v>
      </c>
      <c r="H56" s="176"/>
      <c r="I56" s="177"/>
      <c r="J56" s="178"/>
      <c r="K56" s="179"/>
      <c r="L56" s="180"/>
      <c r="M56" s="181"/>
      <c r="N56" s="181"/>
      <c r="O56" s="182" t="str">
        <f t="shared" si="3"/>
        <v/>
      </c>
      <c r="P56" s="180"/>
      <c r="Q56" s="181"/>
      <c r="R56" s="181"/>
      <c r="S56" s="182" t="str">
        <f t="shared" si="4"/>
        <v/>
      </c>
      <c r="T56" s="207" t="str">
        <f t="shared" si="5"/>
        <v/>
      </c>
      <c r="U56" s="183" t="str">
        <f t="shared" si="11"/>
        <v xml:space="preserve">   </v>
      </c>
      <c r="V56" s="184" t="str">
        <f t="shared" si="6"/>
        <v xml:space="preserve"> </v>
      </c>
      <c r="W56" s="185" t="str">
        <f t="shared" si="7"/>
        <v/>
      </c>
      <c r="X56" s="209" t="str">
        <f>IF(E56="","",W56*VLOOKUP(2020-H56,Masterh!C$17:D$72,2,FALSE))</f>
        <v/>
      </c>
      <c r="Y56" s="73"/>
      <c r="AA56" s="37"/>
      <c r="AB56" s="32" t="e">
        <f>IF(E56="H",T56-HLOOKUP(V56,Masterh!$C$1:$CX$9,2,FALSE),T56-HLOOKUP(V56,Masterf!$C$1:$CD$9,2,FALSE))</f>
        <v>#VALUE!</v>
      </c>
      <c r="AC56" s="32" t="e">
        <f>IF(E56="H",T56-HLOOKUP(V56,Masterh!$C$1:$CX$9,3,FALSE),T56-HLOOKUP(V56,Masterf!$C$1:$CD$9,3,FALSE))</f>
        <v>#VALUE!</v>
      </c>
      <c r="AD56" s="32" t="e">
        <f>IF(E56="H",T56-HLOOKUP(V56,Masterh!$C$1:$CX$9,4,FALSE),T56-HLOOKUP(V56,Masterf!$C$1:$CD$9,4,FALSE))</f>
        <v>#VALUE!</v>
      </c>
      <c r="AE56" s="32" t="e">
        <f>IF(E56="H",T56-HLOOKUP(V56,Masterh!$C$1:$CX$9,5,FALSE),T56-HLOOKUP(V56,Masterf!$C$1:$CD$9,5,FALSE))</f>
        <v>#VALUE!</v>
      </c>
      <c r="AF56" s="32" t="e">
        <f>IF(E56="H",T56-HLOOKUP(V56,Masterh!$C$1:$CX$9,6,FALSE),T56-HLOOKUP(V56,Masterf!$C$1:$CD$9,6,FALSE))</f>
        <v>#VALUE!</v>
      </c>
      <c r="AG56" s="32" t="e">
        <f>IF(E56="H",T56-HLOOKUP(V56,Masterh!$C$1:$CX$9,7,FALSE),T56-HLOOKUP(V56,Masterf!$C$1:$CD$9,7,FALSE))</f>
        <v>#VALUE!</v>
      </c>
      <c r="AH56" s="32" t="e">
        <f>IF(E56="H",T56-HLOOKUP(V56,Masterh!$C$1:$CX$9,8,FALSE),T56-HLOOKUP(V56,Masterf!$C$1:$CD$9,8,FALSE))</f>
        <v>#VALUE!</v>
      </c>
      <c r="AI56" s="32" t="e">
        <f>IF(E56="H",T56-HLOOKUP(V56,Masterh!$C$1:$CX$9,9,FALSE),T56-HLOOKUP(V56,Masterf!$C$1:$CD$9,9,FALSE))</f>
        <v>#VALUE!</v>
      </c>
      <c r="AJ56" s="51" t="str">
        <f t="shared" si="8"/>
        <v xml:space="preserve"> </v>
      </c>
      <c r="AK56" s="37"/>
      <c r="AL56" s="52" t="str">
        <f t="shared" si="9"/>
        <v xml:space="preserve"> </v>
      </c>
      <c r="AM56" s="53" t="str">
        <f t="shared" si="10"/>
        <v xml:space="preserve"> </v>
      </c>
      <c r="AN56" s="37" t="e">
        <f>IF(AND(H56&lt;1920),VLOOKUP(K56,Masterh!$F$11:$P$29,11),IF(AND(H56&gt;=1920,H56&lt;1941),VLOOKUP(K56,Masterh!$F$11:$P$29,11),IF(AND(H56&gt;=1941,H56&lt;1946),VLOOKUP(K56,Masterh!$F$11:$P$29,10),IF(AND(H56&gt;=1946,H56&lt;1951),VLOOKUP(K56,Masterh!$F$11:$P$29,9),IF(AND(H56&gt;=1951,H56&lt;1956),VLOOKUP(K56,Masterh!$F$11:$P$29,8),IF(AND(H56&gt;=1956,H56&lt;1961),VLOOKUP(K56,Masterh!$F$11:$P$29,7),IF(AND(H56&gt;=1961,H56&lt;1966),VLOOKUP(K56,Masterh!$F$11:$P$29,6),IF(AND(H56&gt;=1966,H56&lt;1971),VLOOKUP(K56,Masterh!$F$11:$P$29,5),IF(AND(H56&gt;=1971,H56&lt;1976),VLOOKUP(K56,Masterh!$F$11:$P$29,4),IF(AND(H56&gt;=1976,H56&lt;1981),VLOOKUP(K56,Masterh!$F$11:$P$29,3),IF(AND(H56&gt;=1981,H56&lt;1986),VLOOKUP(K56,Masterh!$F$11:$P$29,2),"SENIOR")))))))))))</f>
        <v>#N/A</v>
      </c>
      <c r="AO56" s="37" t="e">
        <f>IF(AND(H56&lt;1951),VLOOKUP(K56,Masterf!$F$11:$N$25,9),IF(AND(H56&gt;=1951,H56&lt;1956),VLOOKUP(K56,Masterf!$F$11:$N$25,8),IF(AND(H56&gt;=1956,H56&lt;1961),VLOOKUP(K56,Masterf!$F$11:$N$25,7),IF(AND(H56&gt;=1961,H56&lt;1966),VLOOKUP(K56,Masterf!$F$11:$N$25,6),IF(AND(H56&gt;=1966,H56&lt;1971),VLOOKUP(K56,Masterf!$F$11:$N$25,5),IF(AND(H56&gt;=1971,H56&lt;1976),VLOOKUP(K56,Masterf!$F$11:$N$25,4),IF(AND(H56&gt;=1976,H56&lt;1981),VLOOKUP(K56,Masterf!$F$11:$N$25,3),IF(AND(H56&gt;=1981,H56&lt;1986),VLOOKUP(K56,Masterf!$F$11:$N$25,2),"SENIOR"))))))))</f>
        <v>#N/A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</row>
    <row r="57" spans="2:124" s="5" customFormat="1" ht="30" customHeight="1" x14ac:dyDescent="0.2">
      <c r="B57" s="170"/>
      <c r="C57" s="171"/>
      <c r="D57" s="172"/>
      <c r="E57" s="173"/>
      <c r="F57" s="174" t="s">
        <v>30</v>
      </c>
      <c r="G57" s="175" t="s">
        <v>30</v>
      </c>
      <c r="H57" s="176"/>
      <c r="I57" s="177"/>
      <c r="J57" s="178"/>
      <c r="K57" s="179"/>
      <c r="L57" s="180"/>
      <c r="M57" s="181"/>
      <c r="N57" s="181"/>
      <c r="O57" s="182" t="str">
        <f t="shared" si="3"/>
        <v/>
      </c>
      <c r="P57" s="180"/>
      <c r="Q57" s="181"/>
      <c r="R57" s="181"/>
      <c r="S57" s="182" t="str">
        <f t="shared" si="4"/>
        <v/>
      </c>
      <c r="T57" s="207" t="str">
        <f t="shared" si="5"/>
        <v/>
      </c>
      <c r="U57" s="183" t="str">
        <f t="shared" si="11"/>
        <v xml:space="preserve">   </v>
      </c>
      <c r="V57" s="184" t="str">
        <f t="shared" si="6"/>
        <v xml:space="preserve"> </v>
      </c>
      <c r="W57" s="185" t="str">
        <f t="shared" si="7"/>
        <v/>
      </c>
      <c r="X57" s="209" t="str">
        <f>IF(E57="","",W57*VLOOKUP(2020-H57,Masterh!C$17:D$72,2,FALSE))</f>
        <v/>
      </c>
      <c r="Y57" s="73"/>
      <c r="AA57" s="37"/>
      <c r="AB57" s="32" t="e">
        <f>IF(E57="H",T57-HLOOKUP(V57,Masterh!$C$1:$CX$9,2,FALSE),T57-HLOOKUP(V57,Masterf!$C$1:$CD$9,2,FALSE))</f>
        <v>#VALUE!</v>
      </c>
      <c r="AC57" s="32" t="e">
        <f>IF(E57="H",T57-HLOOKUP(V57,Masterh!$C$1:$CX$9,3,FALSE),T57-HLOOKUP(V57,Masterf!$C$1:$CD$9,3,FALSE))</f>
        <v>#VALUE!</v>
      </c>
      <c r="AD57" s="32" t="e">
        <f>IF(E57="H",T57-HLOOKUP(V57,Masterh!$C$1:$CX$9,4,FALSE),T57-HLOOKUP(V57,Masterf!$C$1:$CD$9,4,FALSE))</f>
        <v>#VALUE!</v>
      </c>
      <c r="AE57" s="32" t="e">
        <f>IF(E57="H",T57-HLOOKUP(V57,Masterh!$C$1:$CX$9,5,FALSE),T57-HLOOKUP(V57,Masterf!$C$1:$CD$9,5,FALSE))</f>
        <v>#VALUE!</v>
      </c>
      <c r="AF57" s="32" t="e">
        <f>IF(E57="H",T57-HLOOKUP(V57,Masterh!$C$1:$CX$9,6,FALSE),T57-HLOOKUP(V57,Masterf!$C$1:$CD$9,6,FALSE))</f>
        <v>#VALUE!</v>
      </c>
      <c r="AG57" s="32" t="e">
        <f>IF(E57="H",T57-HLOOKUP(V57,Masterh!$C$1:$CX$9,7,FALSE),T57-HLOOKUP(V57,Masterf!$C$1:$CD$9,7,FALSE))</f>
        <v>#VALUE!</v>
      </c>
      <c r="AH57" s="32" t="e">
        <f>IF(E57="H",T57-HLOOKUP(V57,Masterh!$C$1:$CX$9,8,FALSE),T57-HLOOKUP(V57,Masterf!$C$1:$CD$9,8,FALSE))</f>
        <v>#VALUE!</v>
      </c>
      <c r="AI57" s="32" t="e">
        <f>IF(E57="H",T57-HLOOKUP(V57,Masterh!$C$1:$CX$9,9,FALSE),T57-HLOOKUP(V57,Masterf!$C$1:$CD$9,9,FALSE))</f>
        <v>#VALUE!</v>
      </c>
      <c r="AJ57" s="51" t="str">
        <f t="shared" si="8"/>
        <v xml:space="preserve"> </v>
      </c>
      <c r="AK57" s="37"/>
      <c r="AL57" s="52" t="str">
        <f t="shared" si="9"/>
        <v xml:space="preserve"> </v>
      </c>
      <c r="AM57" s="53" t="str">
        <f t="shared" si="10"/>
        <v xml:space="preserve"> </v>
      </c>
      <c r="AN57" s="37" t="e">
        <f>IF(AND(H57&lt;1920),VLOOKUP(K57,Masterh!$F$11:$P$29,11),IF(AND(H57&gt;=1920,H57&lt;1941),VLOOKUP(K57,Masterh!$F$11:$P$29,11),IF(AND(H57&gt;=1941,H57&lt;1946),VLOOKUP(K57,Masterh!$F$11:$P$29,10),IF(AND(H57&gt;=1946,H57&lt;1951),VLOOKUP(K57,Masterh!$F$11:$P$29,9),IF(AND(H57&gt;=1951,H57&lt;1956),VLOOKUP(K57,Masterh!$F$11:$P$29,8),IF(AND(H57&gt;=1956,H57&lt;1961),VLOOKUP(K57,Masterh!$F$11:$P$29,7),IF(AND(H57&gt;=1961,H57&lt;1966),VLOOKUP(K57,Masterh!$F$11:$P$29,6),IF(AND(H57&gt;=1966,H57&lt;1971),VLOOKUP(K57,Masterh!$F$11:$P$29,5),IF(AND(H57&gt;=1971,H57&lt;1976),VLOOKUP(K57,Masterh!$F$11:$P$29,4),IF(AND(H57&gt;=1976,H57&lt;1981),VLOOKUP(K57,Masterh!$F$11:$P$29,3),IF(AND(H57&gt;=1981,H57&lt;1986),VLOOKUP(K57,Masterh!$F$11:$P$29,2),"SENIOR")))))))))))</f>
        <v>#N/A</v>
      </c>
      <c r="AO57" s="37" t="e">
        <f>IF(AND(H57&lt;1951),VLOOKUP(K57,Masterf!$F$11:$N$25,9),IF(AND(H57&gt;=1951,H57&lt;1956),VLOOKUP(K57,Masterf!$F$11:$N$25,8),IF(AND(H57&gt;=1956,H57&lt;1961),VLOOKUP(K57,Masterf!$F$11:$N$25,7),IF(AND(H57&gt;=1961,H57&lt;1966),VLOOKUP(K57,Masterf!$F$11:$N$25,6),IF(AND(H57&gt;=1966,H57&lt;1971),VLOOKUP(K57,Masterf!$F$11:$N$25,5),IF(AND(H57&gt;=1971,H57&lt;1976),VLOOKUP(K57,Masterf!$F$11:$N$25,4),IF(AND(H57&gt;=1976,H57&lt;1981),VLOOKUP(K57,Masterf!$F$11:$N$25,3),IF(AND(H57&gt;=1981,H57&lt;1986),VLOOKUP(K57,Masterf!$F$11:$N$25,2),"SENIOR"))))))))</f>
        <v>#N/A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</row>
    <row r="58" spans="2:124" s="5" customFormat="1" ht="30" customHeight="1" x14ac:dyDescent="0.2">
      <c r="B58" s="170"/>
      <c r="C58" s="171"/>
      <c r="D58" s="172"/>
      <c r="E58" s="173"/>
      <c r="F58" s="174" t="s">
        <v>30</v>
      </c>
      <c r="G58" s="175" t="s">
        <v>30</v>
      </c>
      <c r="H58" s="176"/>
      <c r="I58" s="177"/>
      <c r="J58" s="178" t="s">
        <v>30</v>
      </c>
      <c r="K58" s="179"/>
      <c r="L58" s="180"/>
      <c r="M58" s="181"/>
      <c r="N58" s="181"/>
      <c r="O58" s="182" t="str">
        <f t="shared" si="3"/>
        <v/>
      </c>
      <c r="P58" s="180"/>
      <c r="Q58" s="181"/>
      <c r="R58" s="181"/>
      <c r="S58" s="182" t="str">
        <f t="shared" si="4"/>
        <v/>
      </c>
      <c r="T58" s="207" t="str">
        <f t="shared" si="5"/>
        <v/>
      </c>
      <c r="U58" s="183" t="str">
        <f t="shared" si="11"/>
        <v xml:space="preserve">   </v>
      </c>
      <c r="V58" s="184" t="str">
        <f t="shared" si="6"/>
        <v xml:space="preserve"> </v>
      </c>
      <c r="W58" s="185" t="str">
        <f t="shared" si="7"/>
        <v/>
      </c>
      <c r="X58" s="209" t="str">
        <f>IF(E58="","",W58*VLOOKUP(2020-H58,Masterh!C$17:D$72,2,FALSE))</f>
        <v/>
      </c>
      <c r="Y58" s="73"/>
      <c r="AA58" s="37"/>
      <c r="AB58" s="32" t="e">
        <f>IF(E58="H",T58-HLOOKUP(V58,Masterh!$C$1:$CX$9,2,FALSE),T58-HLOOKUP(V58,Masterf!$C$1:$CD$9,2,FALSE))</f>
        <v>#VALUE!</v>
      </c>
      <c r="AC58" s="32" t="e">
        <f>IF(E58="H",T58-HLOOKUP(V58,Masterh!$C$1:$CX$9,3,FALSE),T58-HLOOKUP(V58,Masterf!$C$1:$CD$9,3,FALSE))</f>
        <v>#VALUE!</v>
      </c>
      <c r="AD58" s="32" t="e">
        <f>IF(E58="H",T58-HLOOKUP(V58,Masterh!$C$1:$CX$9,4,FALSE),T58-HLOOKUP(V58,Masterf!$C$1:$CD$9,4,FALSE))</f>
        <v>#VALUE!</v>
      </c>
      <c r="AE58" s="32" t="e">
        <f>IF(E58="H",T58-HLOOKUP(V58,Masterh!$C$1:$CX$9,5,FALSE),T58-HLOOKUP(V58,Masterf!$C$1:$CD$9,5,FALSE))</f>
        <v>#VALUE!</v>
      </c>
      <c r="AF58" s="32" t="e">
        <f>IF(E58="H",T58-HLOOKUP(V58,Masterh!$C$1:$CX$9,6,FALSE),T58-HLOOKUP(V58,Masterf!$C$1:$CD$9,6,FALSE))</f>
        <v>#VALUE!</v>
      </c>
      <c r="AG58" s="32" t="e">
        <f>IF(E58="H",T58-HLOOKUP(V58,Masterh!$C$1:$CX$9,7,FALSE),T58-HLOOKUP(V58,Masterf!$C$1:$CD$9,7,FALSE))</f>
        <v>#VALUE!</v>
      </c>
      <c r="AH58" s="32" t="e">
        <f>IF(E58="H",T58-HLOOKUP(V58,Masterh!$C$1:$CX$9,8,FALSE),T58-HLOOKUP(V58,Masterf!$C$1:$CD$9,8,FALSE))</f>
        <v>#VALUE!</v>
      </c>
      <c r="AI58" s="32" t="e">
        <f>IF(E58="H",T58-HLOOKUP(V58,Masterh!$C$1:$CX$9,9,FALSE),T58-HLOOKUP(V58,Masterf!$C$1:$CD$9,9,FALSE))</f>
        <v>#VALUE!</v>
      </c>
      <c r="AJ58" s="51" t="str">
        <f t="shared" si="8"/>
        <v xml:space="preserve"> </v>
      </c>
      <c r="AK58" s="37"/>
      <c r="AL58" s="52" t="str">
        <f t="shared" si="9"/>
        <v xml:space="preserve"> </v>
      </c>
      <c r="AM58" s="53" t="str">
        <f t="shared" si="10"/>
        <v xml:space="preserve"> </v>
      </c>
      <c r="AN58" s="37" t="e">
        <f>IF(AND(H58&lt;1920),VLOOKUP(K58,Masterh!$F$11:$P$29,11),IF(AND(H58&gt;=1920,H58&lt;1941),VLOOKUP(K58,Masterh!$F$11:$P$29,11),IF(AND(H58&gt;=1941,H58&lt;1946),VLOOKUP(K58,Masterh!$F$11:$P$29,10),IF(AND(H58&gt;=1946,H58&lt;1951),VLOOKUP(K58,Masterh!$F$11:$P$29,9),IF(AND(H58&gt;=1951,H58&lt;1956),VLOOKUP(K58,Masterh!$F$11:$P$29,8),IF(AND(H58&gt;=1956,H58&lt;1961),VLOOKUP(K58,Masterh!$F$11:$P$29,7),IF(AND(H58&gt;=1961,H58&lt;1966),VLOOKUP(K58,Masterh!$F$11:$P$29,6),IF(AND(H58&gt;=1966,H58&lt;1971),VLOOKUP(K58,Masterh!$F$11:$P$29,5),IF(AND(H58&gt;=1971,H58&lt;1976),VLOOKUP(K58,Masterh!$F$11:$P$29,4),IF(AND(H58&gt;=1976,H58&lt;1981),VLOOKUP(K58,Masterh!$F$11:$P$29,3),IF(AND(H58&gt;=1981,H58&lt;1986),VLOOKUP(K58,Masterh!$F$11:$P$29,2),"SENIOR")))))))))))</f>
        <v>#N/A</v>
      </c>
      <c r="AO58" s="37" t="e">
        <f>IF(AND(H58&lt;1951),VLOOKUP(K58,Masterf!$F$11:$N$25,9),IF(AND(H58&gt;=1951,H58&lt;1956),VLOOKUP(K58,Masterf!$F$11:$N$25,8),IF(AND(H58&gt;=1956,H58&lt;1961),VLOOKUP(K58,Masterf!$F$11:$N$25,7),IF(AND(H58&gt;=1961,H58&lt;1966),VLOOKUP(K58,Masterf!$F$11:$N$25,6),IF(AND(H58&gt;=1966,H58&lt;1971),VLOOKUP(K58,Masterf!$F$11:$N$25,5),IF(AND(H58&gt;=1971,H58&lt;1976),VLOOKUP(K58,Masterf!$F$11:$N$25,4),IF(AND(H58&gt;=1976,H58&lt;1981),VLOOKUP(K58,Masterf!$F$11:$N$25,3),IF(AND(H58&gt;=1981,H58&lt;1986),VLOOKUP(K58,Masterf!$F$11:$N$25,2),"SENIOR"))))))))</f>
        <v>#N/A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</row>
    <row r="59" spans="2:124" s="5" customFormat="1" ht="30" customHeight="1" x14ac:dyDescent="0.2">
      <c r="B59" s="170"/>
      <c r="C59" s="171"/>
      <c r="D59" s="172"/>
      <c r="E59" s="173"/>
      <c r="F59" s="174" t="s">
        <v>30</v>
      </c>
      <c r="G59" s="175" t="s">
        <v>30</v>
      </c>
      <c r="H59" s="176"/>
      <c r="I59" s="177"/>
      <c r="J59" s="178" t="s">
        <v>30</v>
      </c>
      <c r="K59" s="179"/>
      <c r="L59" s="180"/>
      <c r="M59" s="181"/>
      <c r="N59" s="181"/>
      <c r="O59" s="182" t="str">
        <f t="shared" si="3"/>
        <v/>
      </c>
      <c r="P59" s="180"/>
      <c r="Q59" s="181"/>
      <c r="R59" s="181"/>
      <c r="S59" s="182" t="str">
        <f t="shared" si="4"/>
        <v/>
      </c>
      <c r="T59" s="207" t="str">
        <f t="shared" si="5"/>
        <v/>
      </c>
      <c r="U59" s="183" t="str">
        <f t="shared" si="11"/>
        <v xml:space="preserve">   </v>
      </c>
      <c r="V59" s="184" t="str">
        <f t="shared" si="6"/>
        <v xml:space="preserve"> </v>
      </c>
      <c r="W59" s="185" t="str">
        <f t="shared" si="7"/>
        <v/>
      </c>
      <c r="X59" s="209" t="str">
        <f>IF(E59="","",W59*VLOOKUP(2020-H59,Masterh!C$17:D$72,2,FALSE))</f>
        <v/>
      </c>
      <c r="Y59" s="73"/>
      <c r="AA59" s="37"/>
      <c r="AB59" s="32" t="e">
        <f>IF(E59="H",T59-HLOOKUP(V59,Masterh!$C$1:$CX$9,2,FALSE),T59-HLOOKUP(V59,Masterf!$C$1:$CD$9,2,FALSE))</f>
        <v>#VALUE!</v>
      </c>
      <c r="AC59" s="32" t="e">
        <f>IF(E59="H",T59-HLOOKUP(V59,Masterh!$C$1:$CX$9,3,FALSE),T59-HLOOKUP(V59,Masterf!$C$1:$CD$9,3,FALSE))</f>
        <v>#VALUE!</v>
      </c>
      <c r="AD59" s="32" t="e">
        <f>IF(E59="H",T59-HLOOKUP(V59,Masterh!$C$1:$CX$9,4,FALSE),T59-HLOOKUP(V59,Masterf!$C$1:$CD$9,4,FALSE))</f>
        <v>#VALUE!</v>
      </c>
      <c r="AE59" s="32" t="e">
        <f>IF(E59="H",T59-HLOOKUP(V59,Masterh!$C$1:$CX$9,5,FALSE),T59-HLOOKUP(V59,Masterf!$C$1:$CD$9,5,FALSE))</f>
        <v>#VALUE!</v>
      </c>
      <c r="AF59" s="32" t="e">
        <f>IF(E59="H",T59-HLOOKUP(V59,Masterh!$C$1:$CX$9,6,FALSE),T59-HLOOKUP(V59,Masterf!$C$1:$CD$9,6,FALSE))</f>
        <v>#VALUE!</v>
      </c>
      <c r="AG59" s="32" t="e">
        <f>IF(E59="H",T59-HLOOKUP(V59,Masterh!$C$1:$CX$9,7,FALSE),T59-HLOOKUP(V59,Masterf!$C$1:$CD$9,7,FALSE))</f>
        <v>#VALUE!</v>
      </c>
      <c r="AH59" s="32" t="e">
        <f>IF(E59="H",T59-HLOOKUP(V59,Masterh!$C$1:$CX$9,8,FALSE),T59-HLOOKUP(V59,Masterf!$C$1:$CD$9,8,FALSE))</f>
        <v>#VALUE!</v>
      </c>
      <c r="AI59" s="32" t="e">
        <f>IF(E59="H",T59-HLOOKUP(V59,Masterh!$C$1:$CX$9,9,FALSE),T59-HLOOKUP(V59,Masterf!$C$1:$CD$9,9,FALSE))</f>
        <v>#VALUE!</v>
      </c>
      <c r="AJ59" s="51" t="str">
        <f t="shared" si="8"/>
        <v xml:space="preserve"> </v>
      </c>
      <c r="AK59" s="37"/>
      <c r="AL59" s="52" t="str">
        <f t="shared" si="9"/>
        <v xml:space="preserve"> </v>
      </c>
      <c r="AM59" s="53" t="str">
        <f t="shared" si="10"/>
        <v xml:space="preserve"> </v>
      </c>
      <c r="AN59" s="37" t="e">
        <f>IF(AND(H59&lt;1920),VLOOKUP(K59,Masterh!$F$11:$P$29,11),IF(AND(H59&gt;=1920,H59&lt;1941),VLOOKUP(K59,Masterh!$F$11:$P$29,11),IF(AND(H59&gt;=1941,H59&lt;1946),VLOOKUP(K59,Masterh!$F$11:$P$29,10),IF(AND(H59&gt;=1946,H59&lt;1951),VLOOKUP(K59,Masterh!$F$11:$P$29,9),IF(AND(H59&gt;=1951,H59&lt;1956),VLOOKUP(K59,Masterh!$F$11:$P$29,8),IF(AND(H59&gt;=1956,H59&lt;1961),VLOOKUP(K59,Masterh!$F$11:$P$29,7),IF(AND(H59&gt;=1961,H59&lt;1966),VLOOKUP(K59,Masterh!$F$11:$P$29,6),IF(AND(H59&gt;=1966,H59&lt;1971),VLOOKUP(K59,Masterh!$F$11:$P$29,5),IF(AND(H59&gt;=1971,H59&lt;1976),VLOOKUP(K59,Masterh!$F$11:$P$29,4),IF(AND(H59&gt;=1976,H59&lt;1981),VLOOKUP(K59,Masterh!$F$11:$P$29,3),IF(AND(H59&gt;=1981,H59&lt;1986),VLOOKUP(K59,Masterh!$F$11:$P$29,2),"SENIOR")))))))))))</f>
        <v>#N/A</v>
      </c>
      <c r="AO59" s="37" t="e">
        <f>IF(AND(H59&lt;1951),VLOOKUP(K59,Masterf!$F$11:$N$25,9),IF(AND(H59&gt;=1951,H59&lt;1956),VLOOKUP(K59,Masterf!$F$11:$N$25,8),IF(AND(H59&gt;=1956,H59&lt;1961),VLOOKUP(K59,Masterf!$F$11:$N$25,7),IF(AND(H59&gt;=1961,H59&lt;1966),VLOOKUP(K59,Masterf!$F$11:$N$25,6),IF(AND(H59&gt;=1966,H59&lt;1971),VLOOKUP(K59,Masterf!$F$11:$N$25,5),IF(AND(H59&gt;=1971,H59&lt;1976),VLOOKUP(K59,Masterf!$F$11:$N$25,4),IF(AND(H59&gt;=1976,H59&lt;1981),VLOOKUP(K59,Masterf!$F$11:$N$25,3),IF(AND(H59&gt;=1981,H59&lt;1986),VLOOKUP(K59,Masterf!$F$11:$N$25,2),"SENIOR"))))))))</f>
        <v>#N/A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</row>
    <row r="60" spans="2:124" s="5" customFormat="1" ht="30" customHeight="1" x14ac:dyDescent="0.2">
      <c r="B60" s="170"/>
      <c r="C60" s="171"/>
      <c r="D60" s="172"/>
      <c r="E60" s="173"/>
      <c r="F60" s="174"/>
      <c r="G60" s="175"/>
      <c r="H60" s="176"/>
      <c r="I60" s="177"/>
      <c r="J60" s="178"/>
      <c r="K60" s="179"/>
      <c r="L60" s="180"/>
      <c r="M60" s="181"/>
      <c r="N60" s="181"/>
      <c r="O60" s="182" t="str">
        <f t="shared" si="3"/>
        <v/>
      </c>
      <c r="P60" s="180"/>
      <c r="Q60" s="181"/>
      <c r="R60" s="181"/>
      <c r="S60" s="182" t="str">
        <f t="shared" si="4"/>
        <v/>
      </c>
      <c r="T60" s="207" t="str">
        <f t="shared" si="5"/>
        <v/>
      </c>
      <c r="U60" s="183" t="str">
        <f t="shared" si="11"/>
        <v xml:space="preserve">   </v>
      </c>
      <c r="V60" s="184" t="str">
        <f t="shared" si="6"/>
        <v xml:space="preserve"> </v>
      </c>
      <c r="W60" s="185" t="str">
        <f t="shared" si="7"/>
        <v/>
      </c>
      <c r="X60" s="209" t="str">
        <f>IF(E60="","",W60*VLOOKUP(2020-H60,Masterh!C$17:D$72,2,FALSE))</f>
        <v/>
      </c>
      <c r="Y60" s="73"/>
      <c r="AA60" s="37"/>
      <c r="AB60" s="32" t="e">
        <f>IF(E60="H",T60-HLOOKUP(V60,Masterh!$C$1:$CX$9,2,FALSE),T60-HLOOKUP(V60,Masterf!$C$1:$CD$9,2,FALSE))</f>
        <v>#VALUE!</v>
      </c>
      <c r="AC60" s="32" t="e">
        <f>IF(E60="H",T60-HLOOKUP(V60,Masterh!$C$1:$CX$9,3,FALSE),T60-HLOOKUP(V60,Masterf!$C$1:$CD$9,3,FALSE))</f>
        <v>#VALUE!</v>
      </c>
      <c r="AD60" s="32" t="e">
        <f>IF(E60="H",T60-HLOOKUP(V60,Masterh!$C$1:$CX$9,4,FALSE),T60-HLOOKUP(V60,Masterf!$C$1:$CD$9,4,FALSE))</f>
        <v>#VALUE!</v>
      </c>
      <c r="AE60" s="32" t="e">
        <f>IF(E60="H",T60-HLOOKUP(V60,Masterh!$C$1:$CX$9,5,FALSE),T60-HLOOKUP(V60,Masterf!$C$1:$CD$9,5,FALSE))</f>
        <v>#VALUE!</v>
      </c>
      <c r="AF60" s="32" t="e">
        <f>IF(E60="H",T60-HLOOKUP(V60,Masterh!$C$1:$CX$9,6,FALSE),T60-HLOOKUP(V60,Masterf!$C$1:$CD$9,6,FALSE))</f>
        <v>#VALUE!</v>
      </c>
      <c r="AG60" s="32" t="e">
        <f>IF(E60="H",T60-HLOOKUP(V60,Masterh!$C$1:$CX$9,7,FALSE),T60-HLOOKUP(V60,Masterf!$C$1:$CD$9,7,FALSE))</f>
        <v>#VALUE!</v>
      </c>
      <c r="AH60" s="32" t="e">
        <f>IF(E60="H",T60-HLOOKUP(V60,Masterh!$C$1:$CX$9,8,FALSE),T60-HLOOKUP(V60,Masterf!$C$1:$CD$9,8,FALSE))</f>
        <v>#VALUE!</v>
      </c>
      <c r="AI60" s="32" t="e">
        <f>IF(E60="H",T60-HLOOKUP(V60,Masterh!$C$1:$CX$9,9,FALSE),T60-HLOOKUP(V60,Masterf!$C$1:$CD$9,9,FALSE))</f>
        <v>#VALUE!</v>
      </c>
      <c r="AJ60" s="51" t="str">
        <f t="shared" si="8"/>
        <v xml:space="preserve"> </v>
      </c>
      <c r="AK60" s="37"/>
      <c r="AL60" s="52" t="str">
        <f t="shared" si="9"/>
        <v xml:space="preserve"> </v>
      </c>
      <c r="AM60" s="53" t="str">
        <f t="shared" si="10"/>
        <v xml:space="preserve"> </v>
      </c>
      <c r="AN60" s="37" t="e">
        <f>IF(AND(H60&lt;1920),VLOOKUP(K60,Masterh!$F$11:$P$29,11),IF(AND(H60&gt;=1920,H60&lt;1941),VLOOKUP(K60,Masterh!$F$11:$P$29,11),IF(AND(H60&gt;=1941,H60&lt;1946),VLOOKUP(K60,Masterh!$F$11:$P$29,10),IF(AND(H60&gt;=1946,H60&lt;1951),VLOOKUP(K60,Masterh!$F$11:$P$29,9),IF(AND(H60&gt;=1951,H60&lt;1956),VLOOKUP(K60,Masterh!$F$11:$P$29,8),IF(AND(H60&gt;=1956,H60&lt;1961),VLOOKUP(K60,Masterh!$F$11:$P$29,7),IF(AND(H60&gt;=1961,H60&lt;1966),VLOOKUP(K60,Masterh!$F$11:$P$29,6),IF(AND(H60&gt;=1966,H60&lt;1971),VLOOKUP(K60,Masterh!$F$11:$P$29,5),IF(AND(H60&gt;=1971,H60&lt;1976),VLOOKUP(K60,Masterh!$F$11:$P$29,4),IF(AND(H60&gt;=1976,H60&lt;1981),VLOOKUP(K60,Masterh!$F$11:$P$29,3),IF(AND(H60&gt;=1981,H60&lt;1986),VLOOKUP(K60,Masterh!$F$11:$P$29,2),"SENIOR")))))))))))</f>
        <v>#N/A</v>
      </c>
      <c r="AO60" s="37" t="e">
        <f>IF(AND(H60&lt;1951),VLOOKUP(K60,Masterf!$F$11:$N$25,9),IF(AND(H60&gt;=1951,H60&lt;1956),VLOOKUP(K60,Masterf!$F$11:$N$25,8),IF(AND(H60&gt;=1956,H60&lt;1961),VLOOKUP(K60,Masterf!$F$11:$N$25,7),IF(AND(H60&gt;=1961,H60&lt;1966),VLOOKUP(K60,Masterf!$F$11:$N$25,6),IF(AND(H60&gt;=1966,H60&lt;1971),VLOOKUP(K60,Masterf!$F$11:$N$25,5),IF(AND(H60&gt;=1971,H60&lt;1976),VLOOKUP(K60,Masterf!$F$11:$N$25,4),IF(AND(H60&gt;=1976,H60&lt;1981),VLOOKUP(K60,Masterf!$F$11:$N$25,3),IF(AND(H60&gt;=1981,H60&lt;1986),VLOOKUP(K60,Masterf!$F$11:$N$25,2),"SENIOR"))))))))</f>
        <v>#N/A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</row>
    <row r="61" spans="2:124" s="5" customFormat="1" ht="30" customHeight="1" x14ac:dyDescent="0.2">
      <c r="B61" s="170"/>
      <c r="C61" s="171"/>
      <c r="D61" s="172"/>
      <c r="E61" s="173"/>
      <c r="F61" s="174" t="s">
        <v>30</v>
      </c>
      <c r="G61" s="175" t="s">
        <v>30</v>
      </c>
      <c r="H61" s="176"/>
      <c r="I61" s="177"/>
      <c r="J61" s="178" t="s">
        <v>30</v>
      </c>
      <c r="K61" s="179"/>
      <c r="L61" s="180"/>
      <c r="M61" s="181"/>
      <c r="N61" s="181"/>
      <c r="O61" s="182" t="str">
        <f t="shared" si="3"/>
        <v/>
      </c>
      <c r="P61" s="180"/>
      <c r="Q61" s="181"/>
      <c r="R61" s="181"/>
      <c r="S61" s="182" t="str">
        <f t="shared" si="4"/>
        <v/>
      </c>
      <c r="T61" s="207" t="str">
        <f t="shared" si="5"/>
        <v/>
      </c>
      <c r="U61" s="183" t="str">
        <f t="shared" si="11"/>
        <v xml:space="preserve">   </v>
      </c>
      <c r="V61" s="184" t="str">
        <f t="shared" si="6"/>
        <v xml:space="preserve"> </v>
      </c>
      <c r="W61" s="185" t="str">
        <f t="shared" si="7"/>
        <v/>
      </c>
      <c r="X61" s="209" t="str">
        <f>IF(E61="","",W61*VLOOKUP(2020-H61,Masterh!C$17:D$72,2,FALSE))</f>
        <v/>
      </c>
      <c r="Y61" s="73"/>
      <c r="AA61" s="37"/>
      <c r="AB61" s="32" t="e">
        <f>IF(E61="H",T61-HLOOKUP(V61,Masterh!$C$1:$CX$9,2,FALSE),T61-HLOOKUP(V61,Masterf!$C$1:$CD$9,2,FALSE))</f>
        <v>#VALUE!</v>
      </c>
      <c r="AC61" s="32" t="e">
        <f>IF(E61="H",T61-HLOOKUP(V61,Masterh!$C$1:$CX$9,3,FALSE),T61-HLOOKUP(V61,Masterf!$C$1:$CD$9,3,FALSE))</f>
        <v>#VALUE!</v>
      </c>
      <c r="AD61" s="32" t="e">
        <f>IF(E61="H",T61-HLOOKUP(V61,Masterh!$C$1:$CX$9,4,FALSE),T61-HLOOKUP(V61,Masterf!$C$1:$CD$9,4,FALSE))</f>
        <v>#VALUE!</v>
      </c>
      <c r="AE61" s="32" t="e">
        <f>IF(E61="H",T61-HLOOKUP(V61,Masterh!$C$1:$CX$9,5,FALSE),T61-HLOOKUP(V61,Masterf!$C$1:$CD$9,5,FALSE))</f>
        <v>#VALUE!</v>
      </c>
      <c r="AF61" s="32" t="e">
        <f>IF(E61="H",T61-HLOOKUP(V61,Masterh!$C$1:$CX$9,6,FALSE),T61-HLOOKUP(V61,Masterf!$C$1:$CD$9,6,FALSE))</f>
        <v>#VALUE!</v>
      </c>
      <c r="AG61" s="32" t="e">
        <f>IF(E61="H",T61-HLOOKUP(V61,Masterh!$C$1:$CX$9,7,FALSE),T61-HLOOKUP(V61,Masterf!$C$1:$CD$9,7,FALSE))</f>
        <v>#VALUE!</v>
      </c>
      <c r="AH61" s="32" t="e">
        <f>IF(E61="H",T61-HLOOKUP(V61,Masterh!$C$1:$CX$9,8,FALSE),T61-HLOOKUP(V61,Masterf!$C$1:$CD$9,8,FALSE))</f>
        <v>#VALUE!</v>
      </c>
      <c r="AI61" s="32" t="e">
        <f>IF(E61="H",T61-HLOOKUP(V61,Masterh!$C$1:$CX$9,9,FALSE),T61-HLOOKUP(V61,Masterf!$C$1:$CD$9,9,FALSE))</f>
        <v>#VALUE!</v>
      </c>
      <c r="AJ61" s="51" t="str">
        <f t="shared" si="8"/>
        <v xml:space="preserve"> </v>
      </c>
      <c r="AK61" s="37"/>
      <c r="AL61" s="52" t="str">
        <f t="shared" si="9"/>
        <v xml:space="preserve"> </v>
      </c>
      <c r="AM61" s="53" t="str">
        <f t="shared" si="10"/>
        <v xml:space="preserve"> </v>
      </c>
      <c r="AN61" s="37" t="e">
        <f>IF(AND(H61&lt;1920),VLOOKUP(K61,Masterh!$F$11:$P$29,11),IF(AND(H61&gt;=1920,H61&lt;1941),VLOOKUP(K61,Masterh!$F$11:$P$29,11),IF(AND(H61&gt;=1941,H61&lt;1946),VLOOKUP(K61,Masterh!$F$11:$P$29,10),IF(AND(H61&gt;=1946,H61&lt;1951),VLOOKUP(K61,Masterh!$F$11:$P$29,9),IF(AND(H61&gt;=1951,H61&lt;1956),VLOOKUP(K61,Masterh!$F$11:$P$29,8),IF(AND(H61&gt;=1956,H61&lt;1961),VLOOKUP(K61,Masterh!$F$11:$P$29,7),IF(AND(H61&gt;=1961,H61&lt;1966),VLOOKUP(K61,Masterh!$F$11:$P$29,6),IF(AND(H61&gt;=1966,H61&lt;1971),VLOOKUP(K61,Masterh!$F$11:$P$29,5),IF(AND(H61&gt;=1971,H61&lt;1976),VLOOKUP(K61,Masterh!$F$11:$P$29,4),IF(AND(H61&gt;=1976,H61&lt;1981),VLOOKUP(K61,Masterh!$F$11:$P$29,3),IF(AND(H61&gt;=1981,H61&lt;1986),VLOOKUP(K61,Masterh!$F$11:$P$29,2),"SENIOR")))))))))))</f>
        <v>#N/A</v>
      </c>
      <c r="AO61" s="37" t="e">
        <f>IF(AND(H61&lt;1951),VLOOKUP(K61,Masterf!$F$11:$N$25,9),IF(AND(H61&gt;=1951,H61&lt;1956),VLOOKUP(K61,Masterf!$F$11:$N$25,8),IF(AND(H61&gt;=1956,H61&lt;1961),VLOOKUP(K61,Masterf!$F$11:$N$25,7),IF(AND(H61&gt;=1961,H61&lt;1966),VLOOKUP(K61,Masterf!$F$11:$N$25,6),IF(AND(H61&gt;=1966,H61&lt;1971),VLOOKUP(K61,Masterf!$F$11:$N$25,5),IF(AND(H61&gt;=1971,H61&lt;1976),VLOOKUP(K61,Masterf!$F$11:$N$25,4),IF(AND(H61&gt;=1976,H61&lt;1981),VLOOKUP(K61,Masterf!$F$11:$N$25,3),IF(AND(H61&gt;=1981,H61&lt;1986),VLOOKUP(K61,Masterf!$F$11:$N$25,2),"SENIOR"))))))))</f>
        <v>#N/A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</row>
    <row r="62" spans="2:124" s="5" customFormat="1" ht="30" customHeight="1" x14ac:dyDescent="0.2">
      <c r="B62" s="170"/>
      <c r="C62" s="171"/>
      <c r="D62" s="172"/>
      <c r="E62" s="173"/>
      <c r="F62" s="174" t="s">
        <v>30</v>
      </c>
      <c r="G62" s="175" t="s">
        <v>30</v>
      </c>
      <c r="H62" s="176"/>
      <c r="I62" s="177"/>
      <c r="J62" s="178" t="s">
        <v>30</v>
      </c>
      <c r="K62" s="179"/>
      <c r="L62" s="180"/>
      <c r="M62" s="181"/>
      <c r="N62" s="181"/>
      <c r="O62" s="182" t="str">
        <f t="shared" si="3"/>
        <v/>
      </c>
      <c r="P62" s="180"/>
      <c r="Q62" s="181"/>
      <c r="R62" s="181"/>
      <c r="S62" s="182" t="str">
        <f t="shared" si="4"/>
        <v/>
      </c>
      <c r="T62" s="207" t="str">
        <f t="shared" si="5"/>
        <v/>
      </c>
      <c r="U62" s="183" t="str">
        <f t="shared" si="11"/>
        <v xml:space="preserve">   </v>
      </c>
      <c r="V62" s="184" t="str">
        <f t="shared" si="6"/>
        <v xml:space="preserve"> </v>
      </c>
      <c r="W62" s="185" t="str">
        <f t="shared" si="7"/>
        <v/>
      </c>
      <c r="X62" s="209" t="str">
        <f>IF(E62="","",W62*VLOOKUP(2020-H62,Masterh!C$17:D$72,2,FALSE))</f>
        <v/>
      </c>
      <c r="Y62" s="73"/>
      <c r="AA62" s="37"/>
      <c r="AB62" s="32" t="e">
        <f>IF(E62="H",T62-HLOOKUP(V62,Masterh!$C$1:$CX$9,2,FALSE),T62-HLOOKUP(V62,Masterf!$C$1:$CD$9,2,FALSE))</f>
        <v>#VALUE!</v>
      </c>
      <c r="AC62" s="32" t="e">
        <f>IF(E62="H",T62-HLOOKUP(V62,Masterh!$C$1:$CX$9,3,FALSE),T62-HLOOKUP(V62,Masterf!$C$1:$CD$9,3,FALSE))</f>
        <v>#VALUE!</v>
      </c>
      <c r="AD62" s="32" t="e">
        <f>IF(E62="H",T62-HLOOKUP(V62,Masterh!$C$1:$CX$9,4,FALSE),T62-HLOOKUP(V62,Masterf!$C$1:$CD$9,4,FALSE))</f>
        <v>#VALUE!</v>
      </c>
      <c r="AE62" s="32" t="e">
        <f>IF(E62="H",T62-HLOOKUP(V62,Masterh!$C$1:$CX$9,5,FALSE),T62-HLOOKUP(V62,Masterf!$C$1:$CD$9,5,FALSE))</f>
        <v>#VALUE!</v>
      </c>
      <c r="AF62" s="32" t="e">
        <f>IF(E62="H",T62-HLOOKUP(V62,Masterh!$C$1:$CX$9,6,FALSE),T62-HLOOKUP(V62,Masterf!$C$1:$CD$9,6,FALSE))</f>
        <v>#VALUE!</v>
      </c>
      <c r="AG62" s="32" t="e">
        <f>IF(E62="H",T62-HLOOKUP(V62,Masterh!$C$1:$CX$9,7,FALSE),T62-HLOOKUP(V62,Masterf!$C$1:$CD$9,7,FALSE))</f>
        <v>#VALUE!</v>
      </c>
      <c r="AH62" s="32" t="e">
        <f>IF(E62="H",T62-HLOOKUP(V62,Masterh!$C$1:$CX$9,8,FALSE),T62-HLOOKUP(V62,Masterf!$C$1:$CD$9,8,FALSE))</f>
        <v>#VALUE!</v>
      </c>
      <c r="AI62" s="32" t="e">
        <f>IF(E62="H",T62-HLOOKUP(V62,Masterh!$C$1:$CX$9,9,FALSE),T62-HLOOKUP(V62,Masterf!$C$1:$CD$9,9,FALSE))</f>
        <v>#VALUE!</v>
      </c>
      <c r="AJ62" s="51" t="str">
        <f t="shared" si="8"/>
        <v xml:space="preserve"> </v>
      </c>
      <c r="AK62" s="37"/>
      <c r="AL62" s="52" t="str">
        <f t="shared" si="9"/>
        <v xml:space="preserve"> </v>
      </c>
      <c r="AM62" s="53" t="str">
        <f t="shared" si="10"/>
        <v xml:space="preserve"> </v>
      </c>
      <c r="AN62" s="37" t="e">
        <f>IF(AND(H62&lt;1920),VLOOKUP(K62,Masterh!$F$11:$P$29,11),IF(AND(H62&gt;=1920,H62&lt;1941),VLOOKUP(K62,Masterh!$F$11:$P$29,11),IF(AND(H62&gt;=1941,H62&lt;1946),VLOOKUP(K62,Masterh!$F$11:$P$29,10),IF(AND(H62&gt;=1946,H62&lt;1951),VLOOKUP(K62,Masterh!$F$11:$P$29,9),IF(AND(H62&gt;=1951,H62&lt;1956),VLOOKUP(K62,Masterh!$F$11:$P$29,8),IF(AND(H62&gt;=1956,H62&lt;1961),VLOOKUP(K62,Masterh!$F$11:$P$29,7),IF(AND(H62&gt;=1961,H62&lt;1966),VLOOKUP(K62,Masterh!$F$11:$P$29,6),IF(AND(H62&gt;=1966,H62&lt;1971),VLOOKUP(K62,Masterh!$F$11:$P$29,5),IF(AND(H62&gt;=1971,H62&lt;1976),VLOOKUP(K62,Masterh!$F$11:$P$29,4),IF(AND(H62&gt;=1976,H62&lt;1981),VLOOKUP(K62,Masterh!$F$11:$P$29,3),IF(AND(H62&gt;=1981,H62&lt;1986),VLOOKUP(K62,Masterh!$F$11:$P$29,2),"SENIOR")))))))))))</f>
        <v>#N/A</v>
      </c>
      <c r="AO62" s="37" t="e">
        <f>IF(AND(H62&lt;1951),VLOOKUP(K62,Masterf!$F$11:$N$25,9),IF(AND(H62&gt;=1951,H62&lt;1956),VLOOKUP(K62,Masterf!$F$11:$N$25,8),IF(AND(H62&gt;=1956,H62&lt;1961),VLOOKUP(K62,Masterf!$F$11:$N$25,7),IF(AND(H62&gt;=1961,H62&lt;1966),VLOOKUP(K62,Masterf!$F$11:$N$25,6),IF(AND(H62&gt;=1966,H62&lt;1971),VLOOKUP(K62,Masterf!$F$11:$N$25,5),IF(AND(H62&gt;=1971,H62&lt;1976),VLOOKUP(K62,Masterf!$F$11:$N$25,4),IF(AND(H62&gt;=1976,H62&lt;1981),VLOOKUP(K62,Masterf!$F$11:$N$25,3),IF(AND(H62&gt;=1981,H62&lt;1986),VLOOKUP(K62,Masterf!$F$11:$N$25,2),"SENIOR"))))))))</f>
        <v>#N/A</v>
      </c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</row>
    <row r="63" spans="2:124" s="5" customFormat="1" ht="30" customHeight="1" x14ac:dyDescent="0.2">
      <c r="B63" s="170"/>
      <c r="C63" s="171"/>
      <c r="D63" s="172"/>
      <c r="E63" s="173"/>
      <c r="F63" s="174" t="s">
        <v>30</v>
      </c>
      <c r="G63" s="175" t="s">
        <v>30</v>
      </c>
      <c r="H63" s="176"/>
      <c r="I63" s="177"/>
      <c r="J63" s="178" t="s">
        <v>30</v>
      </c>
      <c r="K63" s="179"/>
      <c r="L63" s="180"/>
      <c r="M63" s="181"/>
      <c r="N63" s="181"/>
      <c r="O63" s="182" t="str">
        <f t="shared" si="3"/>
        <v/>
      </c>
      <c r="P63" s="180"/>
      <c r="Q63" s="181"/>
      <c r="R63" s="181"/>
      <c r="S63" s="182" t="str">
        <f t="shared" si="4"/>
        <v/>
      </c>
      <c r="T63" s="207" t="str">
        <f t="shared" si="5"/>
        <v/>
      </c>
      <c r="U63" s="183" t="str">
        <f t="shared" si="11"/>
        <v xml:space="preserve">   </v>
      </c>
      <c r="V63" s="184" t="str">
        <f t="shared" si="6"/>
        <v xml:space="preserve"> </v>
      </c>
      <c r="W63" s="185" t="str">
        <f t="shared" si="7"/>
        <v/>
      </c>
      <c r="X63" s="209" t="str">
        <f>IF(E63="","",W63*VLOOKUP(2020-H63,Masterh!C$17:D$72,2,FALSE))</f>
        <v/>
      </c>
      <c r="Y63" s="73"/>
      <c r="AA63" s="37"/>
      <c r="AB63" s="32" t="e">
        <f>IF(E63="H",T63-HLOOKUP(V63,Masterh!$C$1:$CX$9,2,FALSE),T63-HLOOKUP(V63,Masterf!$C$1:$CD$9,2,FALSE))</f>
        <v>#VALUE!</v>
      </c>
      <c r="AC63" s="32" t="e">
        <f>IF(E63="H",T63-HLOOKUP(V63,Masterh!$C$1:$CX$9,3,FALSE),T63-HLOOKUP(V63,Masterf!$C$1:$CD$9,3,FALSE))</f>
        <v>#VALUE!</v>
      </c>
      <c r="AD63" s="32" t="e">
        <f>IF(E63="H",T63-HLOOKUP(V63,Masterh!$C$1:$CX$9,4,FALSE),T63-HLOOKUP(V63,Masterf!$C$1:$CD$9,4,FALSE))</f>
        <v>#VALUE!</v>
      </c>
      <c r="AE63" s="32" t="e">
        <f>IF(E63="H",T63-HLOOKUP(V63,Masterh!$C$1:$CX$9,5,FALSE),T63-HLOOKUP(V63,Masterf!$C$1:$CD$9,5,FALSE))</f>
        <v>#VALUE!</v>
      </c>
      <c r="AF63" s="32" t="e">
        <f>IF(E63="H",T63-HLOOKUP(V63,Masterh!$C$1:$CX$9,6,FALSE),T63-HLOOKUP(V63,Masterf!$C$1:$CD$9,6,FALSE))</f>
        <v>#VALUE!</v>
      </c>
      <c r="AG63" s="32" t="e">
        <f>IF(E63="H",T63-HLOOKUP(V63,Masterh!$C$1:$CX$9,7,FALSE),T63-HLOOKUP(V63,Masterf!$C$1:$CD$9,7,FALSE))</f>
        <v>#VALUE!</v>
      </c>
      <c r="AH63" s="32" t="e">
        <f>IF(E63="H",T63-HLOOKUP(V63,Masterh!$C$1:$CX$9,8,FALSE),T63-HLOOKUP(V63,Masterf!$C$1:$CD$9,8,FALSE))</f>
        <v>#VALUE!</v>
      </c>
      <c r="AI63" s="32" t="e">
        <f>IF(E63="H",T63-HLOOKUP(V63,Masterh!$C$1:$CX$9,9,FALSE),T63-HLOOKUP(V63,Masterf!$C$1:$CD$9,9,FALSE))</f>
        <v>#VALUE!</v>
      </c>
      <c r="AJ63" s="51" t="str">
        <f t="shared" si="8"/>
        <v xml:space="preserve"> </v>
      </c>
      <c r="AK63" s="37"/>
      <c r="AL63" s="52" t="str">
        <f t="shared" si="9"/>
        <v xml:space="preserve"> </v>
      </c>
      <c r="AM63" s="53" t="str">
        <f t="shared" si="10"/>
        <v xml:space="preserve"> </v>
      </c>
      <c r="AN63" s="37" t="e">
        <f>IF(AND(H63&lt;1920),VLOOKUP(K63,Masterh!$F$11:$P$29,11),IF(AND(H63&gt;=1920,H63&lt;1941),VLOOKUP(K63,Masterh!$F$11:$P$29,11),IF(AND(H63&gt;=1941,H63&lt;1946),VLOOKUP(K63,Masterh!$F$11:$P$29,10),IF(AND(H63&gt;=1946,H63&lt;1951),VLOOKUP(K63,Masterh!$F$11:$P$29,9),IF(AND(H63&gt;=1951,H63&lt;1956),VLOOKUP(K63,Masterh!$F$11:$P$29,8),IF(AND(H63&gt;=1956,H63&lt;1961),VLOOKUP(K63,Masterh!$F$11:$P$29,7),IF(AND(H63&gt;=1961,H63&lt;1966),VLOOKUP(K63,Masterh!$F$11:$P$29,6),IF(AND(H63&gt;=1966,H63&lt;1971),VLOOKUP(K63,Masterh!$F$11:$P$29,5),IF(AND(H63&gt;=1971,H63&lt;1976),VLOOKUP(K63,Masterh!$F$11:$P$29,4),IF(AND(H63&gt;=1976,H63&lt;1981),VLOOKUP(K63,Masterh!$F$11:$P$29,3),IF(AND(H63&gt;=1981,H63&lt;1986),VLOOKUP(K63,Masterh!$F$11:$P$29,2),"SENIOR")))))))))))</f>
        <v>#N/A</v>
      </c>
      <c r="AO63" s="37" t="e">
        <f>IF(AND(H63&lt;1951),VLOOKUP(K63,Masterf!$F$11:$N$25,9),IF(AND(H63&gt;=1951,H63&lt;1956),VLOOKUP(K63,Masterf!$F$11:$N$25,8),IF(AND(H63&gt;=1956,H63&lt;1961),VLOOKUP(K63,Masterf!$F$11:$N$25,7),IF(AND(H63&gt;=1961,H63&lt;1966),VLOOKUP(K63,Masterf!$F$11:$N$25,6),IF(AND(H63&gt;=1966,H63&lt;1971),VLOOKUP(K63,Masterf!$F$11:$N$25,5),IF(AND(H63&gt;=1971,H63&lt;1976),VLOOKUP(K63,Masterf!$F$11:$N$25,4),IF(AND(H63&gt;=1976,H63&lt;1981),VLOOKUP(K63,Masterf!$F$11:$N$25,3),IF(AND(H63&gt;=1981,H63&lt;1986),VLOOKUP(K63,Masterf!$F$11:$N$25,2),"SENIOR"))))))))</f>
        <v>#N/A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</row>
    <row r="64" spans="2:124" s="5" customFormat="1" ht="30" customHeight="1" x14ac:dyDescent="0.2">
      <c r="B64" s="170"/>
      <c r="C64" s="171"/>
      <c r="D64" s="172"/>
      <c r="E64" s="173"/>
      <c r="F64" s="174" t="s">
        <v>30</v>
      </c>
      <c r="G64" s="175" t="s">
        <v>30</v>
      </c>
      <c r="H64" s="176"/>
      <c r="I64" s="177"/>
      <c r="J64" s="178" t="s">
        <v>30</v>
      </c>
      <c r="K64" s="179"/>
      <c r="L64" s="180"/>
      <c r="M64" s="181"/>
      <c r="N64" s="181"/>
      <c r="O64" s="182" t="str">
        <f t="shared" si="3"/>
        <v/>
      </c>
      <c r="P64" s="180"/>
      <c r="Q64" s="181"/>
      <c r="R64" s="181"/>
      <c r="S64" s="182" t="str">
        <f t="shared" si="4"/>
        <v/>
      </c>
      <c r="T64" s="207" t="str">
        <f t="shared" si="5"/>
        <v/>
      </c>
      <c r="U64" s="183" t="str">
        <f t="shared" si="11"/>
        <v xml:space="preserve">   </v>
      </c>
      <c r="V64" s="184" t="str">
        <f t="shared" si="6"/>
        <v xml:space="preserve"> </v>
      </c>
      <c r="W64" s="185" t="str">
        <f t="shared" si="7"/>
        <v/>
      </c>
      <c r="X64" s="209" t="str">
        <f>IF(E64="","",W64*VLOOKUP(2020-H64,Masterh!C$17:D$72,2,FALSE))</f>
        <v/>
      </c>
      <c r="Y64" s="73"/>
      <c r="AA64" s="37"/>
      <c r="AB64" s="32" t="e">
        <f>IF(E64="H",T64-HLOOKUP(V64,Masterh!$C$1:$CX$9,2,FALSE),T64-HLOOKUP(V64,Masterf!$C$1:$CD$9,2,FALSE))</f>
        <v>#VALUE!</v>
      </c>
      <c r="AC64" s="32" t="e">
        <f>IF(E64="H",T64-HLOOKUP(V64,Masterh!$C$1:$CX$9,3,FALSE),T64-HLOOKUP(V64,Masterf!$C$1:$CD$9,3,FALSE))</f>
        <v>#VALUE!</v>
      </c>
      <c r="AD64" s="32" t="e">
        <f>IF(E64="H",T64-HLOOKUP(V64,Masterh!$C$1:$CX$9,4,FALSE),T64-HLOOKUP(V64,Masterf!$C$1:$CD$9,4,FALSE))</f>
        <v>#VALUE!</v>
      </c>
      <c r="AE64" s="32" t="e">
        <f>IF(E64="H",T64-HLOOKUP(V64,Masterh!$C$1:$CX$9,5,FALSE),T64-HLOOKUP(V64,Masterf!$C$1:$CD$9,5,FALSE))</f>
        <v>#VALUE!</v>
      </c>
      <c r="AF64" s="32" t="e">
        <f>IF(E64="H",T64-HLOOKUP(V64,Masterh!$C$1:$CX$9,6,FALSE),T64-HLOOKUP(V64,Masterf!$C$1:$CD$9,6,FALSE))</f>
        <v>#VALUE!</v>
      </c>
      <c r="AG64" s="32" t="e">
        <f>IF(E64="H",T64-HLOOKUP(V64,Masterh!$C$1:$CX$9,7,FALSE),T64-HLOOKUP(V64,Masterf!$C$1:$CD$9,7,FALSE))</f>
        <v>#VALUE!</v>
      </c>
      <c r="AH64" s="32" t="e">
        <f>IF(E64="H",T64-HLOOKUP(V64,Masterh!$C$1:$CX$9,8,FALSE),T64-HLOOKUP(V64,Masterf!$C$1:$CD$9,8,FALSE))</f>
        <v>#VALUE!</v>
      </c>
      <c r="AI64" s="32" t="e">
        <f>IF(E64="H",T64-HLOOKUP(V64,Masterh!$C$1:$CX$9,9,FALSE),T64-HLOOKUP(V64,Masterf!$C$1:$CD$9,9,FALSE))</f>
        <v>#VALUE!</v>
      </c>
      <c r="AJ64" s="51" t="str">
        <f t="shared" si="8"/>
        <v xml:space="preserve"> </v>
      </c>
      <c r="AK64" s="37"/>
      <c r="AL64" s="52" t="str">
        <f t="shared" si="9"/>
        <v xml:space="preserve"> </v>
      </c>
      <c r="AM64" s="53" t="str">
        <f t="shared" si="10"/>
        <v xml:space="preserve"> </v>
      </c>
      <c r="AN64" s="37" t="e">
        <f>IF(AND(H64&lt;1920),VLOOKUP(K64,Masterh!$F$11:$P$29,11),IF(AND(H64&gt;=1920,H64&lt;1941),VLOOKUP(K64,Masterh!$F$11:$P$29,11),IF(AND(H64&gt;=1941,H64&lt;1946),VLOOKUP(K64,Masterh!$F$11:$P$29,10),IF(AND(H64&gt;=1946,H64&lt;1951),VLOOKUP(K64,Masterh!$F$11:$P$29,9),IF(AND(H64&gt;=1951,H64&lt;1956),VLOOKUP(K64,Masterh!$F$11:$P$29,8),IF(AND(H64&gt;=1956,H64&lt;1961),VLOOKUP(K64,Masterh!$F$11:$P$29,7),IF(AND(H64&gt;=1961,H64&lt;1966),VLOOKUP(K64,Masterh!$F$11:$P$29,6),IF(AND(H64&gt;=1966,H64&lt;1971),VLOOKUP(K64,Masterh!$F$11:$P$29,5),IF(AND(H64&gt;=1971,H64&lt;1976),VLOOKUP(K64,Masterh!$F$11:$P$29,4),IF(AND(H64&gt;=1976,H64&lt;1981),VLOOKUP(K64,Masterh!$F$11:$P$29,3),IF(AND(H64&gt;=1981,H64&lt;1986),VLOOKUP(K64,Masterh!$F$11:$P$29,2),"SENIOR")))))))))))</f>
        <v>#N/A</v>
      </c>
      <c r="AO64" s="37" t="e">
        <f>IF(AND(H64&lt;1951),VLOOKUP(K64,Masterf!$F$11:$N$25,9),IF(AND(H64&gt;=1951,H64&lt;1956),VLOOKUP(K64,Masterf!$F$11:$N$25,8),IF(AND(H64&gt;=1956,H64&lt;1961),VLOOKUP(K64,Masterf!$F$11:$N$25,7),IF(AND(H64&gt;=1961,H64&lt;1966),VLOOKUP(K64,Masterf!$F$11:$N$25,6),IF(AND(H64&gt;=1966,H64&lt;1971),VLOOKUP(K64,Masterf!$F$11:$N$25,5),IF(AND(H64&gt;=1971,H64&lt;1976),VLOOKUP(K64,Masterf!$F$11:$N$25,4),IF(AND(H64&gt;=1976,H64&lt;1981),VLOOKUP(K64,Masterf!$F$11:$N$25,3),IF(AND(H64&gt;=1981,H64&lt;1986),VLOOKUP(K64,Masterf!$F$11:$N$25,2),"SENIOR"))))))))</f>
        <v>#N/A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</row>
    <row r="65" spans="2:124" s="5" customFormat="1" ht="30" customHeight="1" x14ac:dyDescent="0.2">
      <c r="B65" s="170"/>
      <c r="C65" s="171"/>
      <c r="D65" s="172"/>
      <c r="E65" s="173"/>
      <c r="F65" s="174" t="s">
        <v>30</v>
      </c>
      <c r="G65" s="175" t="s">
        <v>30</v>
      </c>
      <c r="H65" s="176"/>
      <c r="I65" s="177"/>
      <c r="J65" s="178" t="s">
        <v>30</v>
      </c>
      <c r="K65" s="179"/>
      <c r="L65" s="180"/>
      <c r="M65" s="181"/>
      <c r="N65" s="181"/>
      <c r="O65" s="182" t="str">
        <f t="shared" si="3"/>
        <v/>
      </c>
      <c r="P65" s="180"/>
      <c r="Q65" s="181"/>
      <c r="R65" s="181"/>
      <c r="S65" s="182" t="str">
        <f t="shared" si="4"/>
        <v/>
      </c>
      <c r="T65" s="207" t="str">
        <f t="shared" si="5"/>
        <v/>
      </c>
      <c r="U65" s="183" t="str">
        <f t="shared" si="11"/>
        <v xml:space="preserve">   </v>
      </c>
      <c r="V65" s="184" t="str">
        <f t="shared" si="6"/>
        <v xml:space="preserve"> </v>
      </c>
      <c r="W65" s="185" t="str">
        <f t="shared" si="7"/>
        <v/>
      </c>
      <c r="X65" s="209" t="str">
        <f>IF(E65="","",W65*VLOOKUP(2020-H65,Masterh!C$17:D$72,2,FALSE))</f>
        <v/>
      </c>
      <c r="Y65" s="73"/>
      <c r="AA65" s="37"/>
      <c r="AB65" s="32" t="e">
        <f>IF(E65="H",T65-HLOOKUP(V65,Masterh!$C$1:$CX$9,2,FALSE),T65-HLOOKUP(V65,Masterf!$C$1:$CD$9,2,FALSE))</f>
        <v>#VALUE!</v>
      </c>
      <c r="AC65" s="32" t="e">
        <f>IF(E65="H",T65-HLOOKUP(V65,Masterh!$C$1:$CX$9,3,FALSE),T65-HLOOKUP(V65,Masterf!$C$1:$CD$9,3,FALSE))</f>
        <v>#VALUE!</v>
      </c>
      <c r="AD65" s="32" t="e">
        <f>IF(E65="H",T65-HLOOKUP(V65,Masterh!$C$1:$CX$9,4,FALSE),T65-HLOOKUP(V65,Masterf!$C$1:$CD$9,4,FALSE))</f>
        <v>#VALUE!</v>
      </c>
      <c r="AE65" s="32" t="e">
        <f>IF(E65="H",T65-HLOOKUP(V65,Masterh!$C$1:$CX$9,5,FALSE),T65-HLOOKUP(V65,Masterf!$C$1:$CD$9,5,FALSE))</f>
        <v>#VALUE!</v>
      </c>
      <c r="AF65" s="32" t="e">
        <f>IF(E65="H",T65-HLOOKUP(V65,Masterh!$C$1:$CX$9,6,FALSE),T65-HLOOKUP(V65,Masterf!$C$1:$CD$9,6,FALSE))</f>
        <v>#VALUE!</v>
      </c>
      <c r="AG65" s="32" t="e">
        <f>IF(E65="H",T65-HLOOKUP(V65,Masterh!$C$1:$CX$9,7,FALSE),T65-HLOOKUP(V65,Masterf!$C$1:$CD$9,7,FALSE))</f>
        <v>#VALUE!</v>
      </c>
      <c r="AH65" s="32" t="e">
        <f>IF(E65="H",T65-HLOOKUP(V65,Masterh!$C$1:$CX$9,8,FALSE),T65-HLOOKUP(V65,Masterf!$C$1:$CD$9,8,FALSE))</f>
        <v>#VALUE!</v>
      </c>
      <c r="AI65" s="32" t="e">
        <f>IF(E65="H",T65-HLOOKUP(V65,Masterh!$C$1:$CX$9,9,FALSE),T65-HLOOKUP(V65,Masterf!$C$1:$CD$9,9,FALSE))</f>
        <v>#VALUE!</v>
      </c>
      <c r="AJ65" s="51" t="str">
        <f t="shared" si="8"/>
        <v xml:space="preserve"> </v>
      </c>
      <c r="AK65" s="37"/>
      <c r="AL65" s="52" t="str">
        <f t="shared" si="9"/>
        <v xml:space="preserve"> </v>
      </c>
      <c r="AM65" s="53" t="str">
        <f t="shared" si="10"/>
        <v xml:space="preserve"> </v>
      </c>
      <c r="AN65" s="37" t="e">
        <f>IF(AND(H65&lt;1920),VLOOKUP(K65,Masterh!$F$11:$P$29,11),IF(AND(H65&gt;=1920,H65&lt;1941),VLOOKUP(K65,Masterh!$F$11:$P$29,11),IF(AND(H65&gt;=1941,H65&lt;1946),VLOOKUP(K65,Masterh!$F$11:$P$29,10),IF(AND(H65&gt;=1946,H65&lt;1951),VLOOKUP(K65,Masterh!$F$11:$P$29,9),IF(AND(H65&gt;=1951,H65&lt;1956),VLOOKUP(K65,Masterh!$F$11:$P$29,8),IF(AND(H65&gt;=1956,H65&lt;1961),VLOOKUP(K65,Masterh!$F$11:$P$29,7),IF(AND(H65&gt;=1961,H65&lt;1966),VLOOKUP(K65,Masterh!$F$11:$P$29,6),IF(AND(H65&gt;=1966,H65&lt;1971),VLOOKUP(K65,Masterh!$F$11:$P$29,5),IF(AND(H65&gt;=1971,H65&lt;1976),VLOOKUP(K65,Masterh!$F$11:$P$29,4),IF(AND(H65&gt;=1976,H65&lt;1981),VLOOKUP(K65,Masterh!$F$11:$P$29,3),IF(AND(H65&gt;=1981,H65&lt;1986),VLOOKUP(K65,Masterh!$F$11:$P$29,2),"SENIOR")))))))))))</f>
        <v>#N/A</v>
      </c>
      <c r="AO65" s="37" t="e">
        <f>IF(AND(H65&lt;1951),VLOOKUP(K65,Masterf!$F$11:$N$25,9),IF(AND(H65&gt;=1951,H65&lt;1956),VLOOKUP(K65,Masterf!$F$11:$N$25,8),IF(AND(H65&gt;=1956,H65&lt;1961),VLOOKUP(K65,Masterf!$F$11:$N$25,7),IF(AND(H65&gt;=1961,H65&lt;1966),VLOOKUP(K65,Masterf!$F$11:$N$25,6),IF(AND(H65&gt;=1966,H65&lt;1971),VLOOKUP(K65,Masterf!$F$11:$N$25,5),IF(AND(H65&gt;=1971,H65&lt;1976),VLOOKUP(K65,Masterf!$F$11:$N$25,4),IF(AND(H65&gt;=1976,H65&lt;1981),VLOOKUP(K65,Masterf!$F$11:$N$25,3),IF(AND(H65&gt;=1981,H65&lt;1986),VLOOKUP(K65,Masterf!$F$11:$N$25,2),"SENIOR"))))))))</f>
        <v>#N/A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</row>
    <row r="66" spans="2:124" s="5" customFormat="1" ht="30" customHeight="1" x14ac:dyDescent="0.2">
      <c r="B66" s="170"/>
      <c r="C66" s="171"/>
      <c r="D66" s="172"/>
      <c r="E66" s="173"/>
      <c r="F66" s="174" t="s">
        <v>30</v>
      </c>
      <c r="G66" s="175" t="s">
        <v>30</v>
      </c>
      <c r="H66" s="176"/>
      <c r="I66" s="177"/>
      <c r="J66" s="178" t="s">
        <v>30</v>
      </c>
      <c r="K66" s="179"/>
      <c r="L66" s="180"/>
      <c r="M66" s="181"/>
      <c r="N66" s="181"/>
      <c r="O66" s="182" t="str">
        <f t="shared" si="3"/>
        <v/>
      </c>
      <c r="P66" s="180"/>
      <c r="Q66" s="181"/>
      <c r="R66" s="181"/>
      <c r="S66" s="182" t="str">
        <f t="shared" si="4"/>
        <v/>
      </c>
      <c r="T66" s="207" t="str">
        <f t="shared" si="5"/>
        <v/>
      </c>
      <c r="U66" s="183" t="str">
        <f t="shared" si="11"/>
        <v xml:space="preserve">   </v>
      </c>
      <c r="V66" s="184" t="str">
        <f t="shared" si="6"/>
        <v xml:space="preserve"> </v>
      </c>
      <c r="W66" s="185" t="str">
        <f t="shared" si="7"/>
        <v/>
      </c>
      <c r="X66" s="209" t="str">
        <f>IF(E66="","",W66*VLOOKUP(2020-H66,Masterh!C$17:D$72,2,FALSE))</f>
        <v/>
      </c>
      <c r="Y66" s="73"/>
      <c r="AA66" s="37"/>
      <c r="AB66" s="32" t="e">
        <f>IF(E66="H",T66-HLOOKUP(V66,Masterh!$C$1:$CX$9,2,FALSE),T66-HLOOKUP(V66,Masterf!$C$1:$CD$9,2,FALSE))</f>
        <v>#VALUE!</v>
      </c>
      <c r="AC66" s="32" t="e">
        <f>IF(E66="H",T66-HLOOKUP(V66,Masterh!$C$1:$CX$9,3,FALSE),T66-HLOOKUP(V66,Masterf!$C$1:$CD$9,3,FALSE))</f>
        <v>#VALUE!</v>
      </c>
      <c r="AD66" s="32" t="e">
        <f>IF(E66="H",T66-HLOOKUP(V66,Masterh!$C$1:$CX$9,4,FALSE),T66-HLOOKUP(V66,Masterf!$C$1:$CD$9,4,FALSE))</f>
        <v>#VALUE!</v>
      </c>
      <c r="AE66" s="32" t="e">
        <f>IF(E66="H",T66-HLOOKUP(V66,Masterh!$C$1:$CX$9,5,FALSE),T66-HLOOKUP(V66,Masterf!$C$1:$CD$9,5,FALSE))</f>
        <v>#VALUE!</v>
      </c>
      <c r="AF66" s="32" t="e">
        <f>IF(E66="H",T66-HLOOKUP(V66,Masterh!$C$1:$CX$9,6,FALSE),T66-HLOOKUP(V66,Masterf!$C$1:$CD$9,6,FALSE))</f>
        <v>#VALUE!</v>
      </c>
      <c r="AG66" s="32" t="e">
        <f>IF(E66="H",T66-HLOOKUP(V66,Masterh!$C$1:$CX$9,7,FALSE),T66-HLOOKUP(V66,Masterf!$C$1:$CD$9,7,FALSE))</f>
        <v>#VALUE!</v>
      </c>
      <c r="AH66" s="32" t="e">
        <f>IF(E66="H",T66-HLOOKUP(V66,Masterh!$C$1:$CX$9,8,FALSE),T66-HLOOKUP(V66,Masterf!$C$1:$CD$9,8,FALSE))</f>
        <v>#VALUE!</v>
      </c>
      <c r="AI66" s="32" t="e">
        <f>IF(E66="H",T66-HLOOKUP(V66,Masterh!$C$1:$CX$9,9,FALSE),T66-HLOOKUP(V66,Masterf!$C$1:$CD$9,9,FALSE))</f>
        <v>#VALUE!</v>
      </c>
      <c r="AJ66" s="51" t="str">
        <f t="shared" si="8"/>
        <v xml:space="preserve"> </v>
      </c>
      <c r="AK66" s="37"/>
      <c r="AL66" s="52" t="str">
        <f t="shared" si="9"/>
        <v xml:space="preserve"> </v>
      </c>
      <c r="AM66" s="53" t="str">
        <f t="shared" si="10"/>
        <v xml:space="preserve"> </v>
      </c>
      <c r="AN66" s="37" t="e">
        <f>IF(AND(H66&lt;1920),VLOOKUP(K66,Masterh!$F$11:$P$29,11),IF(AND(H66&gt;=1920,H66&lt;1941),VLOOKUP(K66,Masterh!$F$11:$P$29,11),IF(AND(H66&gt;=1941,H66&lt;1946),VLOOKUP(K66,Masterh!$F$11:$P$29,10),IF(AND(H66&gt;=1946,H66&lt;1951),VLOOKUP(K66,Masterh!$F$11:$P$29,9),IF(AND(H66&gt;=1951,H66&lt;1956),VLOOKUP(K66,Masterh!$F$11:$P$29,8),IF(AND(H66&gt;=1956,H66&lt;1961),VLOOKUP(K66,Masterh!$F$11:$P$29,7),IF(AND(H66&gt;=1961,H66&lt;1966),VLOOKUP(K66,Masterh!$F$11:$P$29,6),IF(AND(H66&gt;=1966,H66&lt;1971),VLOOKUP(K66,Masterh!$F$11:$P$29,5),IF(AND(H66&gt;=1971,H66&lt;1976),VLOOKUP(K66,Masterh!$F$11:$P$29,4),IF(AND(H66&gt;=1976,H66&lt;1981),VLOOKUP(K66,Masterh!$F$11:$P$29,3),IF(AND(H66&gt;=1981,H66&lt;1986),VLOOKUP(K66,Masterh!$F$11:$P$29,2),"SENIOR")))))))))))</f>
        <v>#N/A</v>
      </c>
      <c r="AO66" s="37" t="e">
        <f>IF(AND(H66&lt;1951),VLOOKUP(K66,Masterf!$F$11:$N$25,9),IF(AND(H66&gt;=1951,H66&lt;1956),VLOOKUP(K66,Masterf!$F$11:$N$25,8),IF(AND(H66&gt;=1956,H66&lt;1961),VLOOKUP(K66,Masterf!$F$11:$N$25,7),IF(AND(H66&gt;=1961,H66&lt;1966),VLOOKUP(K66,Masterf!$F$11:$N$25,6),IF(AND(H66&gt;=1966,H66&lt;1971),VLOOKUP(K66,Masterf!$F$11:$N$25,5),IF(AND(H66&gt;=1971,H66&lt;1976),VLOOKUP(K66,Masterf!$F$11:$N$25,4),IF(AND(H66&gt;=1976,H66&lt;1981),VLOOKUP(K66,Masterf!$F$11:$N$25,3),IF(AND(H66&gt;=1981,H66&lt;1986),VLOOKUP(K66,Masterf!$F$11:$N$25,2),"SENIOR"))))))))</f>
        <v>#N/A</v>
      </c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</row>
    <row r="67" spans="2:124" s="5" customFormat="1" ht="30" customHeight="1" x14ac:dyDescent="0.2">
      <c r="B67" s="170"/>
      <c r="C67" s="171"/>
      <c r="D67" s="172"/>
      <c r="E67" s="173"/>
      <c r="F67" s="174" t="s">
        <v>30</v>
      </c>
      <c r="G67" s="175" t="s">
        <v>30</v>
      </c>
      <c r="H67" s="176"/>
      <c r="I67" s="177"/>
      <c r="J67" s="178" t="s">
        <v>30</v>
      </c>
      <c r="K67" s="179"/>
      <c r="L67" s="180"/>
      <c r="M67" s="181"/>
      <c r="N67" s="181"/>
      <c r="O67" s="182" t="str">
        <f t="shared" si="3"/>
        <v/>
      </c>
      <c r="P67" s="180"/>
      <c r="Q67" s="181"/>
      <c r="R67" s="181"/>
      <c r="S67" s="182" t="str">
        <f t="shared" si="4"/>
        <v/>
      </c>
      <c r="T67" s="207" t="str">
        <f t="shared" si="5"/>
        <v/>
      </c>
      <c r="U67" s="183" t="str">
        <f t="shared" si="11"/>
        <v xml:space="preserve">   </v>
      </c>
      <c r="V67" s="184" t="str">
        <f t="shared" si="6"/>
        <v xml:space="preserve"> </v>
      </c>
      <c r="W67" s="185" t="str">
        <f t="shared" si="7"/>
        <v/>
      </c>
      <c r="X67" s="209" t="str">
        <f>IF(E67="","",W67*VLOOKUP(2020-H67,Masterh!C$17:D$72,2,FALSE))</f>
        <v/>
      </c>
      <c r="Y67" s="73"/>
      <c r="AA67" s="37"/>
      <c r="AB67" s="32" t="e">
        <f>IF(E67="H",T67-HLOOKUP(V67,Masterh!$C$1:$CX$9,2,FALSE),T67-HLOOKUP(V67,Masterf!$C$1:$CD$9,2,FALSE))</f>
        <v>#VALUE!</v>
      </c>
      <c r="AC67" s="32" t="e">
        <f>IF(E67="H",T67-HLOOKUP(V67,Masterh!$C$1:$CX$9,3,FALSE),T67-HLOOKUP(V67,Masterf!$C$1:$CD$9,3,FALSE))</f>
        <v>#VALUE!</v>
      </c>
      <c r="AD67" s="32" t="e">
        <f>IF(E67="H",T67-HLOOKUP(V67,Masterh!$C$1:$CX$9,4,FALSE),T67-HLOOKUP(V67,Masterf!$C$1:$CD$9,4,FALSE))</f>
        <v>#VALUE!</v>
      </c>
      <c r="AE67" s="32" t="e">
        <f>IF(E67="H",T67-HLOOKUP(V67,Masterh!$C$1:$CX$9,5,FALSE),T67-HLOOKUP(V67,Masterf!$C$1:$CD$9,5,FALSE))</f>
        <v>#VALUE!</v>
      </c>
      <c r="AF67" s="32" t="e">
        <f>IF(E67="H",T67-HLOOKUP(V67,Masterh!$C$1:$CX$9,6,FALSE),T67-HLOOKUP(V67,Masterf!$C$1:$CD$9,6,FALSE))</f>
        <v>#VALUE!</v>
      </c>
      <c r="AG67" s="32" t="e">
        <f>IF(E67="H",T67-HLOOKUP(V67,Masterh!$C$1:$CX$9,7,FALSE),T67-HLOOKUP(V67,Masterf!$C$1:$CD$9,7,FALSE))</f>
        <v>#VALUE!</v>
      </c>
      <c r="AH67" s="32" t="e">
        <f>IF(E67="H",T67-HLOOKUP(V67,Masterh!$C$1:$CX$9,8,FALSE),T67-HLOOKUP(V67,Masterf!$C$1:$CD$9,8,FALSE))</f>
        <v>#VALUE!</v>
      </c>
      <c r="AI67" s="32" t="e">
        <f>IF(E67="H",T67-HLOOKUP(V67,Masterh!$C$1:$CX$9,9,FALSE),T67-HLOOKUP(V67,Masterf!$C$1:$CD$9,9,FALSE))</f>
        <v>#VALUE!</v>
      </c>
      <c r="AJ67" s="51" t="str">
        <f t="shared" si="8"/>
        <v xml:space="preserve"> </v>
      </c>
      <c r="AK67" s="37"/>
      <c r="AL67" s="52" t="str">
        <f t="shared" si="9"/>
        <v xml:space="preserve"> </v>
      </c>
      <c r="AM67" s="53" t="str">
        <f t="shared" si="10"/>
        <v xml:space="preserve"> </v>
      </c>
      <c r="AN67" s="37" t="e">
        <f>IF(AND(H67&lt;1920),VLOOKUP(K67,Masterh!$F$11:$P$29,11),IF(AND(H67&gt;=1920,H67&lt;1941),VLOOKUP(K67,Masterh!$F$11:$P$29,11),IF(AND(H67&gt;=1941,H67&lt;1946),VLOOKUP(K67,Masterh!$F$11:$P$29,10),IF(AND(H67&gt;=1946,H67&lt;1951),VLOOKUP(K67,Masterh!$F$11:$P$29,9),IF(AND(H67&gt;=1951,H67&lt;1956),VLOOKUP(K67,Masterh!$F$11:$P$29,8),IF(AND(H67&gt;=1956,H67&lt;1961),VLOOKUP(K67,Masterh!$F$11:$P$29,7),IF(AND(H67&gt;=1961,H67&lt;1966),VLOOKUP(K67,Masterh!$F$11:$P$29,6),IF(AND(H67&gt;=1966,H67&lt;1971),VLOOKUP(K67,Masterh!$F$11:$P$29,5),IF(AND(H67&gt;=1971,H67&lt;1976),VLOOKUP(K67,Masterh!$F$11:$P$29,4),IF(AND(H67&gt;=1976,H67&lt;1981),VLOOKUP(K67,Masterh!$F$11:$P$29,3),IF(AND(H67&gt;=1981,H67&lt;1986),VLOOKUP(K67,Masterh!$F$11:$P$29,2),"SENIOR")))))))))))</f>
        <v>#N/A</v>
      </c>
      <c r="AO67" s="37" t="e">
        <f>IF(AND(H67&lt;1951),VLOOKUP(K67,Masterf!$F$11:$N$25,9),IF(AND(H67&gt;=1951,H67&lt;1956),VLOOKUP(K67,Masterf!$F$11:$N$25,8),IF(AND(H67&gt;=1956,H67&lt;1961),VLOOKUP(K67,Masterf!$F$11:$N$25,7),IF(AND(H67&gt;=1961,H67&lt;1966),VLOOKUP(K67,Masterf!$F$11:$N$25,6),IF(AND(H67&gt;=1966,H67&lt;1971),VLOOKUP(K67,Masterf!$F$11:$N$25,5),IF(AND(H67&gt;=1971,H67&lt;1976),VLOOKUP(K67,Masterf!$F$11:$N$25,4),IF(AND(H67&gt;=1976,H67&lt;1981),VLOOKUP(K67,Masterf!$F$11:$N$25,3),IF(AND(H67&gt;=1981,H67&lt;1986),VLOOKUP(K67,Masterf!$F$11:$N$25,2),"SENIOR"))))))))</f>
        <v>#N/A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</row>
    <row r="68" spans="2:124" s="5" customFormat="1" ht="30" customHeight="1" x14ac:dyDescent="0.2">
      <c r="B68" s="170"/>
      <c r="C68" s="171"/>
      <c r="D68" s="172"/>
      <c r="E68" s="173"/>
      <c r="F68" s="174" t="s">
        <v>30</v>
      </c>
      <c r="G68" s="175" t="s">
        <v>30</v>
      </c>
      <c r="H68" s="176"/>
      <c r="I68" s="177"/>
      <c r="J68" s="178" t="s">
        <v>30</v>
      </c>
      <c r="K68" s="179"/>
      <c r="L68" s="180"/>
      <c r="M68" s="181"/>
      <c r="N68" s="181"/>
      <c r="O68" s="182" t="str">
        <f t="shared" si="3"/>
        <v/>
      </c>
      <c r="P68" s="180"/>
      <c r="Q68" s="181"/>
      <c r="R68" s="181"/>
      <c r="S68" s="182" t="str">
        <f t="shared" si="4"/>
        <v/>
      </c>
      <c r="T68" s="207" t="str">
        <f t="shared" si="5"/>
        <v/>
      </c>
      <c r="U68" s="183" t="str">
        <f t="shared" si="11"/>
        <v xml:space="preserve">   </v>
      </c>
      <c r="V68" s="184" t="str">
        <f t="shared" si="6"/>
        <v xml:space="preserve"> </v>
      </c>
      <c r="W68" s="185" t="str">
        <f t="shared" si="7"/>
        <v/>
      </c>
      <c r="X68" s="209" t="str">
        <f>IF(E68="","",W68*VLOOKUP(2020-H68,Masterh!C$17:D$72,2,FALSE))</f>
        <v/>
      </c>
      <c r="Y68" s="73"/>
      <c r="AA68" s="37"/>
      <c r="AB68" s="32" t="e">
        <f>IF(E68="H",T68-HLOOKUP(V68,Masterh!$C$1:$CX$9,2,FALSE),T68-HLOOKUP(V68,Masterf!$C$1:$CD$9,2,FALSE))</f>
        <v>#VALUE!</v>
      </c>
      <c r="AC68" s="32" t="e">
        <f>IF(E68="H",T68-HLOOKUP(V68,Masterh!$C$1:$CX$9,3,FALSE),T68-HLOOKUP(V68,Masterf!$C$1:$CD$9,3,FALSE))</f>
        <v>#VALUE!</v>
      </c>
      <c r="AD68" s="32" t="e">
        <f>IF(E68="H",T68-HLOOKUP(V68,Masterh!$C$1:$CX$9,4,FALSE),T68-HLOOKUP(V68,Masterf!$C$1:$CD$9,4,FALSE))</f>
        <v>#VALUE!</v>
      </c>
      <c r="AE68" s="32" t="e">
        <f>IF(E68="H",T68-HLOOKUP(V68,Masterh!$C$1:$CX$9,5,FALSE),T68-HLOOKUP(V68,Masterf!$C$1:$CD$9,5,FALSE))</f>
        <v>#VALUE!</v>
      </c>
      <c r="AF68" s="32" t="e">
        <f>IF(E68="H",T68-HLOOKUP(V68,Masterh!$C$1:$CX$9,6,FALSE),T68-HLOOKUP(V68,Masterf!$C$1:$CD$9,6,FALSE))</f>
        <v>#VALUE!</v>
      </c>
      <c r="AG68" s="32" t="e">
        <f>IF(E68="H",T68-HLOOKUP(V68,Masterh!$C$1:$CX$9,7,FALSE),T68-HLOOKUP(V68,Masterf!$C$1:$CD$9,7,FALSE))</f>
        <v>#VALUE!</v>
      </c>
      <c r="AH68" s="32" t="e">
        <f>IF(E68="H",T68-HLOOKUP(V68,Masterh!$C$1:$CX$9,8,FALSE),T68-HLOOKUP(V68,Masterf!$C$1:$CD$9,8,FALSE))</f>
        <v>#VALUE!</v>
      </c>
      <c r="AI68" s="32" t="e">
        <f>IF(E68="H",T68-HLOOKUP(V68,Masterh!$C$1:$CX$9,9,FALSE),T68-HLOOKUP(V68,Masterf!$C$1:$CD$9,9,FALSE))</f>
        <v>#VALUE!</v>
      </c>
      <c r="AJ68" s="51" t="str">
        <f t="shared" si="8"/>
        <v xml:space="preserve"> </v>
      </c>
      <c r="AK68" s="37"/>
      <c r="AL68" s="52" t="str">
        <f t="shared" si="9"/>
        <v xml:space="preserve"> </v>
      </c>
      <c r="AM68" s="53" t="str">
        <f t="shared" si="10"/>
        <v xml:space="preserve"> </v>
      </c>
      <c r="AN68" s="37" t="e">
        <f>IF(AND(H68&lt;1920),VLOOKUP(K68,Masterh!$F$11:$P$29,11),IF(AND(H68&gt;=1920,H68&lt;1941),VLOOKUP(K68,Masterh!$F$11:$P$29,11),IF(AND(H68&gt;=1941,H68&lt;1946),VLOOKUP(K68,Masterh!$F$11:$P$29,10),IF(AND(H68&gt;=1946,H68&lt;1951),VLOOKUP(K68,Masterh!$F$11:$P$29,9),IF(AND(H68&gt;=1951,H68&lt;1956),VLOOKUP(K68,Masterh!$F$11:$P$29,8),IF(AND(H68&gt;=1956,H68&lt;1961),VLOOKUP(K68,Masterh!$F$11:$P$29,7),IF(AND(H68&gt;=1961,H68&lt;1966),VLOOKUP(K68,Masterh!$F$11:$P$29,6),IF(AND(H68&gt;=1966,H68&lt;1971),VLOOKUP(K68,Masterh!$F$11:$P$29,5),IF(AND(H68&gt;=1971,H68&lt;1976),VLOOKUP(K68,Masterh!$F$11:$P$29,4),IF(AND(H68&gt;=1976,H68&lt;1981),VLOOKUP(K68,Masterh!$F$11:$P$29,3),IF(AND(H68&gt;=1981,H68&lt;1986),VLOOKUP(K68,Masterh!$F$11:$P$29,2),"SENIOR")))))))))))</f>
        <v>#N/A</v>
      </c>
      <c r="AO68" s="37" t="e">
        <f>IF(AND(H68&lt;1951),VLOOKUP(K68,Masterf!$F$11:$N$25,9),IF(AND(H68&gt;=1951,H68&lt;1956),VLOOKUP(K68,Masterf!$F$11:$N$25,8),IF(AND(H68&gt;=1956,H68&lt;1961),VLOOKUP(K68,Masterf!$F$11:$N$25,7),IF(AND(H68&gt;=1961,H68&lt;1966),VLOOKUP(K68,Masterf!$F$11:$N$25,6),IF(AND(H68&gt;=1966,H68&lt;1971),VLOOKUP(K68,Masterf!$F$11:$N$25,5),IF(AND(H68&gt;=1971,H68&lt;1976),VLOOKUP(K68,Masterf!$F$11:$N$25,4),IF(AND(H68&gt;=1976,H68&lt;1981),VLOOKUP(K68,Masterf!$F$11:$N$25,3),IF(AND(H68&gt;=1981,H68&lt;1986),VLOOKUP(K68,Masterf!$F$11:$N$25,2),"SENIOR"))))))))</f>
        <v>#N/A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</row>
    <row r="69" spans="2:124" s="5" customFormat="1" ht="30" customHeight="1" x14ac:dyDescent="0.2">
      <c r="B69" s="170"/>
      <c r="C69" s="171"/>
      <c r="D69" s="172"/>
      <c r="E69" s="173"/>
      <c r="F69" s="174" t="s">
        <v>30</v>
      </c>
      <c r="G69" s="175" t="s">
        <v>30</v>
      </c>
      <c r="H69" s="176"/>
      <c r="I69" s="177"/>
      <c r="J69" s="178"/>
      <c r="K69" s="179"/>
      <c r="L69" s="180"/>
      <c r="M69" s="181"/>
      <c r="N69" s="181"/>
      <c r="O69" s="182" t="str">
        <f t="shared" ref="O69:O128" si="12">IF(E69="","",IF(MAXA(L69:N69)&lt;=0,0,MAXA(L69:N69)))</f>
        <v/>
      </c>
      <c r="P69" s="180"/>
      <c r="Q69" s="181"/>
      <c r="R69" s="181"/>
      <c r="S69" s="182" t="str">
        <f t="shared" ref="S69:S128" si="13">IF(E69="","",IF(MAXA(P69:R69)&lt;=0,0,MAXA(P69:R69)))</f>
        <v/>
      </c>
      <c r="T69" s="207" t="str">
        <f t="shared" ref="T69:T128" si="14">IF(E69="","",IF(OR(O69=0,S69=0),0,O69+S69))</f>
        <v/>
      </c>
      <c r="U69" s="183" t="str">
        <f t="shared" si="11"/>
        <v xml:space="preserve">   </v>
      </c>
      <c r="V69" s="184" t="str">
        <f t="shared" ref="V69:V128" si="15">IF(E69=0," ",IF(E69="H",AN69,AO69))</f>
        <v xml:space="preserve"> </v>
      </c>
      <c r="W69" s="185" t="str">
        <f t="shared" ref="W69:W128" si="16">IF(E69=" "," ",IF(E69="H",10^(0.75194503*LOG(K69/175.508)^2)*T69,IF(E69="F",10^(0.783497476* LOG(K69/153.655)^2)*T69,"")))</f>
        <v/>
      </c>
      <c r="X69" s="209" t="str">
        <f>IF(E69="","",W69*VLOOKUP(2020-H69,Masterh!C$17:D$72,2,FALSE))</f>
        <v/>
      </c>
      <c r="Y69" s="73"/>
      <c r="AA69" s="37"/>
      <c r="AB69" s="32" t="e">
        <f>IF(E69="H",T69-HLOOKUP(V69,Masterh!$C$1:$CX$9,2,FALSE),T69-HLOOKUP(V69,Masterf!$C$1:$CD$9,2,FALSE))</f>
        <v>#VALUE!</v>
      </c>
      <c r="AC69" s="32" t="e">
        <f>IF(E69="H",T69-HLOOKUP(V69,Masterh!$C$1:$CX$9,3,FALSE),T69-HLOOKUP(V69,Masterf!$C$1:$CD$9,3,FALSE))</f>
        <v>#VALUE!</v>
      </c>
      <c r="AD69" s="32" t="e">
        <f>IF(E69="H",T69-HLOOKUP(V69,Masterh!$C$1:$CX$9,4,FALSE),T69-HLOOKUP(V69,Masterf!$C$1:$CD$9,4,FALSE))</f>
        <v>#VALUE!</v>
      </c>
      <c r="AE69" s="32" t="e">
        <f>IF(E69="H",T69-HLOOKUP(V69,Masterh!$C$1:$CX$9,5,FALSE),T69-HLOOKUP(V69,Masterf!$C$1:$CD$9,5,FALSE))</f>
        <v>#VALUE!</v>
      </c>
      <c r="AF69" s="32" t="e">
        <f>IF(E69="H",T69-HLOOKUP(V69,Masterh!$C$1:$CX$9,6,FALSE),T69-HLOOKUP(V69,Masterf!$C$1:$CD$9,6,FALSE))</f>
        <v>#VALUE!</v>
      </c>
      <c r="AG69" s="32" t="e">
        <f>IF(E69="H",T69-HLOOKUP(V69,Masterh!$C$1:$CX$9,7,FALSE),T69-HLOOKUP(V69,Masterf!$C$1:$CD$9,7,FALSE))</f>
        <v>#VALUE!</v>
      </c>
      <c r="AH69" s="32" t="e">
        <f>IF(E69="H",T69-HLOOKUP(V69,Masterh!$C$1:$CX$9,8,FALSE),T69-HLOOKUP(V69,Masterf!$C$1:$CD$9,8,FALSE))</f>
        <v>#VALUE!</v>
      </c>
      <c r="AI69" s="32" t="e">
        <f>IF(E69="H",T69-HLOOKUP(V69,Masterh!$C$1:$CX$9,9,FALSE),T69-HLOOKUP(V69,Masterf!$C$1:$CD$9,9,FALSE))</f>
        <v>#VALUE!</v>
      </c>
      <c r="AJ69" s="51" t="str">
        <f t="shared" ref="AJ69:AJ128" si="17">IF(E69=0," ",IF(AI69&gt;=0,$AI$5,IF(AH69&gt;=0,$AH$5,IF(AG69&gt;=0,$AG$5,IF(AF69&gt;=0,$AF$5,IF(AE69&gt;=0,$AE$5,IF(AD69&gt;=0,$AD$5,IF(AC69&gt;=0,$AC$5,$AB$5))))))))</f>
        <v xml:space="preserve"> </v>
      </c>
      <c r="AK69" s="37"/>
      <c r="AL69" s="52" t="str">
        <f t="shared" ref="AL69:AL128" si="18">IF(AJ69="","",AJ69)</f>
        <v xml:space="preserve"> </v>
      </c>
      <c r="AM69" s="53" t="str">
        <f t="shared" ref="AM69:AM128" si="19">IF(E69=0," ",IF(AI69&gt;=0,AI69,IF(AH69&gt;=0,AH69,IF(AG69&gt;=0,AG69,IF(AF69&gt;=0,AF69,IF(AE69&gt;=0,AE69,IF(AD69&gt;=0,AD69,IF(AC69&gt;=0,AC69,AC69))))))))</f>
        <v xml:space="preserve"> </v>
      </c>
      <c r="AN69" s="37" t="e">
        <f>IF(AND(H69&lt;1920),VLOOKUP(K69,Masterh!$F$11:$P$29,11),IF(AND(H69&gt;=1920,H69&lt;1941),VLOOKUP(K69,Masterh!$F$11:$P$29,11),IF(AND(H69&gt;=1941,H69&lt;1946),VLOOKUP(K69,Masterh!$F$11:$P$29,10),IF(AND(H69&gt;=1946,H69&lt;1951),VLOOKUP(K69,Masterh!$F$11:$P$29,9),IF(AND(H69&gt;=1951,H69&lt;1956),VLOOKUP(K69,Masterh!$F$11:$P$29,8),IF(AND(H69&gt;=1956,H69&lt;1961),VLOOKUP(K69,Masterh!$F$11:$P$29,7),IF(AND(H69&gt;=1961,H69&lt;1966),VLOOKUP(K69,Masterh!$F$11:$P$29,6),IF(AND(H69&gt;=1966,H69&lt;1971),VLOOKUP(K69,Masterh!$F$11:$P$29,5),IF(AND(H69&gt;=1971,H69&lt;1976),VLOOKUP(K69,Masterh!$F$11:$P$29,4),IF(AND(H69&gt;=1976,H69&lt;1981),VLOOKUP(K69,Masterh!$F$11:$P$29,3),IF(AND(H69&gt;=1981,H69&lt;1986),VLOOKUP(K69,Masterh!$F$11:$P$29,2),"SENIOR")))))))))))</f>
        <v>#N/A</v>
      </c>
      <c r="AO69" s="37" t="e">
        <f>IF(AND(H69&lt;1951),VLOOKUP(K69,Masterf!$F$11:$N$25,9),IF(AND(H69&gt;=1951,H69&lt;1956),VLOOKUP(K69,Masterf!$F$11:$N$25,8),IF(AND(H69&gt;=1956,H69&lt;1961),VLOOKUP(K69,Masterf!$F$11:$N$25,7),IF(AND(H69&gt;=1961,H69&lt;1966),VLOOKUP(K69,Masterf!$F$11:$N$25,6),IF(AND(H69&gt;=1966,H69&lt;1971),VLOOKUP(K69,Masterf!$F$11:$N$25,5),IF(AND(H69&gt;=1971,H69&lt;1976),VLOOKUP(K69,Masterf!$F$11:$N$25,4),IF(AND(H69&gt;=1976,H69&lt;1981),VLOOKUP(K69,Masterf!$F$11:$N$25,3),IF(AND(H69&gt;=1981,H69&lt;1986),VLOOKUP(K69,Masterf!$F$11:$N$25,2),"SENIOR"))))))))</f>
        <v>#N/A</v>
      </c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</row>
    <row r="70" spans="2:124" s="5" customFormat="1" ht="30" customHeight="1" x14ac:dyDescent="0.2">
      <c r="B70" s="170"/>
      <c r="C70" s="171"/>
      <c r="D70" s="172"/>
      <c r="E70" s="173"/>
      <c r="F70" s="174" t="s">
        <v>30</v>
      </c>
      <c r="G70" s="175" t="s">
        <v>30</v>
      </c>
      <c r="H70" s="176"/>
      <c r="I70" s="177"/>
      <c r="J70" s="178"/>
      <c r="K70" s="179"/>
      <c r="L70" s="180"/>
      <c r="M70" s="181"/>
      <c r="N70" s="181"/>
      <c r="O70" s="182" t="str">
        <f t="shared" si="12"/>
        <v/>
      </c>
      <c r="P70" s="180"/>
      <c r="Q70" s="181"/>
      <c r="R70" s="181"/>
      <c r="S70" s="182" t="str">
        <f t="shared" si="13"/>
        <v/>
      </c>
      <c r="T70" s="207" t="str">
        <f t="shared" si="14"/>
        <v/>
      </c>
      <c r="U70" s="183" t="str">
        <f t="shared" si="11"/>
        <v xml:space="preserve">   </v>
      </c>
      <c r="V70" s="184" t="str">
        <f t="shared" si="15"/>
        <v xml:space="preserve"> </v>
      </c>
      <c r="W70" s="185" t="str">
        <f t="shared" si="16"/>
        <v/>
      </c>
      <c r="X70" s="209" t="str">
        <f>IF(E70="","",W70*VLOOKUP(2020-H70,Masterh!C$17:D$72,2,FALSE))</f>
        <v/>
      </c>
      <c r="Y70" s="73"/>
      <c r="AA70" s="37"/>
      <c r="AB70" s="32" t="e">
        <f>IF(E70="H",T70-HLOOKUP(V70,Masterh!$C$1:$CX$9,2,FALSE),T70-HLOOKUP(V70,Masterf!$C$1:$CD$9,2,FALSE))</f>
        <v>#VALUE!</v>
      </c>
      <c r="AC70" s="32" t="e">
        <f>IF(E70="H",T70-HLOOKUP(V70,Masterh!$C$1:$CX$9,3,FALSE),T70-HLOOKUP(V70,Masterf!$C$1:$CD$9,3,FALSE))</f>
        <v>#VALUE!</v>
      </c>
      <c r="AD70" s="32" t="e">
        <f>IF(E70="H",T70-HLOOKUP(V70,Masterh!$C$1:$CX$9,4,FALSE),T70-HLOOKUP(V70,Masterf!$C$1:$CD$9,4,FALSE))</f>
        <v>#VALUE!</v>
      </c>
      <c r="AE70" s="32" t="e">
        <f>IF(E70="H",T70-HLOOKUP(V70,Masterh!$C$1:$CX$9,5,FALSE),T70-HLOOKUP(V70,Masterf!$C$1:$CD$9,5,FALSE))</f>
        <v>#VALUE!</v>
      </c>
      <c r="AF70" s="32" t="e">
        <f>IF(E70="H",T70-HLOOKUP(V70,Masterh!$C$1:$CX$9,6,FALSE),T70-HLOOKUP(V70,Masterf!$C$1:$CD$9,6,FALSE))</f>
        <v>#VALUE!</v>
      </c>
      <c r="AG70" s="32" t="e">
        <f>IF(E70="H",T70-HLOOKUP(V70,Masterh!$C$1:$CX$9,7,FALSE),T70-HLOOKUP(V70,Masterf!$C$1:$CD$9,7,FALSE))</f>
        <v>#VALUE!</v>
      </c>
      <c r="AH70" s="32" t="e">
        <f>IF(E70="H",T70-HLOOKUP(V70,Masterh!$C$1:$CX$9,8,FALSE),T70-HLOOKUP(V70,Masterf!$C$1:$CD$9,8,FALSE))</f>
        <v>#VALUE!</v>
      </c>
      <c r="AI70" s="32" t="e">
        <f>IF(E70="H",T70-HLOOKUP(V70,Masterh!$C$1:$CX$9,9,FALSE),T70-HLOOKUP(V70,Masterf!$C$1:$CD$9,9,FALSE))</f>
        <v>#VALUE!</v>
      </c>
      <c r="AJ70" s="51" t="str">
        <f t="shared" si="17"/>
        <v xml:space="preserve"> </v>
      </c>
      <c r="AK70" s="37"/>
      <c r="AL70" s="52" t="str">
        <f t="shared" si="18"/>
        <v xml:space="preserve"> </v>
      </c>
      <c r="AM70" s="53" t="str">
        <f t="shared" si="19"/>
        <v xml:space="preserve"> </v>
      </c>
      <c r="AN70" s="37" t="e">
        <f>IF(AND(H70&lt;1920),VLOOKUP(K70,Masterh!$F$11:$P$29,11),IF(AND(H70&gt;=1920,H70&lt;1941),VLOOKUP(K70,Masterh!$F$11:$P$29,11),IF(AND(H70&gt;=1941,H70&lt;1946),VLOOKUP(K70,Masterh!$F$11:$P$29,10),IF(AND(H70&gt;=1946,H70&lt;1951),VLOOKUP(K70,Masterh!$F$11:$P$29,9),IF(AND(H70&gt;=1951,H70&lt;1956),VLOOKUP(K70,Masterh!$F$11:$P$29,8),IF(AND(H70&gt;=1956,H70&lt;1961),VLOOKUP(K70,Masterh!$F$11:$P$29,7),IF(AND(H70&gt;=1961,H70&lt;1966),VLOOKUP(K70,Masterh!$F$11:$P$29,6),IF(AND(H70&gt;=1966,H70&lt;1971),VLOOKUP(K70,Masterh!$F$11:$P$29,5),IF(AND(H70&gt;=1971,H70&lt;1976),VLOOKUP(K70,Masterh!$F$11:$P$29,4),IF(AND(H70&gt;=1976,H70&lt;1981),VLOOKUP(K70,Masterh!$F$11:$P$29,3),IF(AND(H70&gt;=1981,H70&lt;1986),VLOOKUP(K70,Masterh!$F$11:$P$29,2),"SENIOR")))))))))))</f>
        <v>#N/A</v>
      </c>
      <c r="AO70" s="37" t="e">
        <f>IF(AND(H70&lt;1951),VLOOKUP(K70,Masterf!$F$11:$N$25,9),IF(AND(H70&gt;=1951,H70&lt;1956),VLOOKUP(K70,Masterf!$F$11:$N$25,8),IF(AND(H70&gt;=1956,H70&lt;1961),VLOOKUP(K70,Masterf!$F$11:$N$25,7),IF(AND(H70&gt;=1961,H70&lt;1966),VLOOKUP(K70,Masterf!$F$11:$N$25,6),IF(AND(H70&gt;=1966,H70&lt;1971),VLOOKUP(K70,Masterf!$F$11:$N$25,5),IF(AND(H70&gt;=1971,H70&lt;1976),VLOOKUP(K70,Masterf!$F$11:$N$25,4),IF(AND(H70&gt;=1976,H70&lt;1981),VLOOKUP(K70,Masterf!$F$11:$N$25,3),IF(AND(H70&gt;=1981,H70&lt;1986),VLOOKUP(K70,Masterf!$F$11:$N$25,2),"SENIOR"))))))))</f>
        <v>#N/A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</row>
    <row r="71" spans="2:124" s="5" customFormat="1" ht="30" customHeight="1" x14ac:dyDescent="0.2">
      <c r="B71" s="170"/>
      <c r="C71" s="171"/>
      <c r="D71" s="172"/>
      <c r="E71" s="173"/>
      <c r="F71" s="174" t="s">
        <v>30</v>
      </c>
      <c r="G71" s="175" t="s">
        <v>30</v>
      </c>
      <c r="H71" s="176"/>
      <c r="I71" s="177"/>
      <c r="J71" s="178"/>
      <c r="K71" s="179"/>
      <c r="L71" s="180"/>
      <c r="M71" s="181"/>
      <c r="N71" s="181"/>
      <c r="O71" s="182" t="str">
        <f t="shared" si="12"/>
        <v/>
      </c>
      <c r="P71" s="180"/>
      <c r="Q71" s="181"/>
      <c r="R71" s="181"/>
      <c r="S71" s="182" t="str">
        <f t="shared" si="13"/>
        <v/>
      </c>
      <c r="T71" s="207" t="str">
        <f t="shared" si="14"/>
        <v/>
      </c>
      <c r="U71" s="183" t="str">
        <f t="shared" si="11"/>
        <v xml:space="preserve">   </v>
      </c>
      <c r="V71" s="184" t="str">
        <f t="shared" si="15"/>
        <v xml:space="preserve"> </v>
      </c>
      <c r="W71" s="185" t="str">
        <f t="shared" si="16"/>
        <v/>
      </c>
      <c r="X71" s="209" t="str">
        <f>IF(E71="","",W71*VLOOKUP(2020-H71,Masterh!C$17:D$72,2,FALSE))</f>
        <v/>
      </c>
      <c r="Y71" s="73"/>
      <c r="AA71" s="37"/>
      <c r="AB71" s="32" t="e">
        <f>IF(E71="H",T71-HLOOKUP(V71,Masterh!$C$1:$CX$9,2,FALSE),T71-HLOOKUP(V71,Masterf!$C$1:$CD$9,2,FALSE))</f>
        <v>#VALUE!</v>
      </c>
      <c r="AC71" s="32" t="e">
        <f>IF(E71="H",T71-HLOOKUP(V71,Masterh!$C$1:$CX$9,3,FALSE),T71-HLOOKUP(V71,Masterf!$C$1:$CD$9,3,FALSE))</f>
        <v>#VALUE!</v>
      </c>
      <c r="AD71" s="32" t="e">
        <f>IF(E71="H",T71-HLOOKUP(V71,Masterh!$C$1:$CX$9,4,FALSE),T71-HLOOKUP(V71,Masterf!$C$1:$CD$9,4,FALSE))</f>
        <v>#VALUE!</v>
      </c>
      <c r="AE71" s="32" t="e">
        <f>IF(E71="H",T71-HLOOKUP(V71,Masterh!$C$1:$CX$9,5,FALSE),T71-HLOOKUP(V71,Masterf!$C$1:$CD$9,5,FALSE))</f>
        <v>#VALUE!</v>
      </c>
      <c r="AF71" s="32" t="e">
        <f>IF(E71="H",T71-HLOOKUP(V71,Masterh!$C$1:$CX$9,6,FALSE),T71-HLOOKUP(V71,Masterf!$C$1:$CD$9,6,FALSE))</f>
        <v>#VALUE!</v>
      </c>
      <c r="AG71" s="32" t="e">
        <f>IF(E71="H",T71-HLOOKUP(V71,Masterh!$C$1:$CX$9,7,FALSE),T71-HLOOKUP(V71,Masterf!$C$1:$CD$9,7,FALSE))</f>
        <v>#VALUE!</v>
      </c>
      <c r="AH71" s="32" t="e">
        <f>IF(E71="H",T71-HLOOKUP(V71,Masterh!$C$1:$CX$9,8,FALSE),T71-HLOOKUP(V71,Masterf!$C$1:$CD$9,8,FALSE))</f>
        <v>#VALUE!</v>
      </c>
      <c r="AI71" s="32" t="e">
        <f>IF(E71="H",T71-HLOOKUP(V71,Masterh!$C$1:$CX$9,9,FALSE),T71-HLOOKUP(V71,Masterf!$C$1:$CD$9,9,FALSE))</f>
        <v>#VALUE!</v>
      </c>
      <c r="AJ71" s="51" t="str">
        <f t="shared" si="17"/>
        <v xml:space="preserve"> </v>
      </c>
      <c r="AK71" s="37"/>
      <c r="AL71" s="52" t="str">
        <f t="shared" si="18"/>
        <v xml:space="preserve"> </v>
      </c>
      <c r="AM71" s="53" t="str">
        <f t="shared" si="19"/>
        <v xml:space="preserve"> </v>
      </c>
      <c r="AN71" s="37" t="e">
        <f>IF(AND(H71&lt;1920),VLOOKUP(K71,Masterh!$F$11:$P$29,11),IF(AND(H71&gt;=1920,H71&lt;1941),VLOOKUP(K71,Masterh!$F$11:$P$29,11),IF(AND(H71&gt;=1941,H71&lt;1946),VLOOKUP(K71,Masterh!$F$11:$P$29,10),IF(AND(H71&gt;=1946,H71&lt;1951),VLOOKUP(K71,Masterh!$F$11:$P$29,9),IF(AND(H71&gt;=1951,H71&lt;1956),VLOOKUP(K71,Masterh!$F$11:$P$29,8),IF(AND(H71&gt;=1956,H71&lt;1961),VLOOKUP(K71,Masterh!$F$11:$P$29,7),IF(AND(H71&gt;=1961,H71&lt;1966),VLOOKUP(K71,Masterh!$F$11:$P$29,6),IF(AND(H71&gt;=1966,H71&lt;1971),VLOOKUP(K71,Masterh!$F$11:$P$29,5),IF(AND(H71&gt;=1971,H71&lt;1976),VLOOKUP(K71,Masterh!$F$11:$P$29,4),IF(AND(H71&gt;=1976,H71&lt;1981),VLOOKUP(K71,Masterh!$F$11:$P$29,3),IF(AND(H71&gt;=1981,H71&lt;1986),VLOOKUP(K71,Masterh!$F$11:$P$29,2),"SENIOR")))))))))))</f>
        <v>#N/A</v>
      </c>
      <c r="AO71" s="37" t="e">
        <f>IF(AND(H71&lt;1951),VLOOKUP(K71,Masterf!$F$11:$N$25,9),IF(AND(H71&gt;=1951,H71&lt;1956),VLOOKUP(K71,Masterf!$F$11:$N$25,8),IF(AND(H71&gt;=1956,H71&lt;1961),VLOOKUP(K71,Masterf!$F$11:$N$25,7),IF(AND(H71&gt;=1961,H71&lt;1966),VLOOKUP(K71,Masterf!$F$11:$N$25,6),IF(AND(H71&gt;=1966,H71&lt;1971),VLOOKUP(K71,Masterf!$F$11:$N$25,5),IF(AND(H71&gt;=1971,H71&lt;1976),VLOOKUP(K71,Masterf!$F$11:$N$25,4),IF(AND(H71&gt;=1976,H71&lt;1981),VLOOKUP(K71,Masterf!$F$11:$N$25,3),IF(AND(H71&gt;=1981,H71&lt;1986),VLOOKUP(K71,Masterf!$F$11:$N$25,2),"SENIOR"))))))))</f>
        <v>#N/A</v>
      </c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</row>
    <row r="72" spans="2:124" s="5" customFormat="1" ht="30" customHeight="1" x14ac:dyDescent="0.2">
      <c r="B72" s="170"/>
      <c r="C72" s="171"/>
      <c r="D72" s="172"/>
      <c r="E72" s="173"/>
      <c r="F72" s="174" t="s">
        <v>30</v>
      </c>
      <c r="G72" s="175" t="s">
        <v>30</v>
      </c>
      <c r="H72" s="176"/>
      <c r="I72" s="177"/>
      <c r="J72" s="178"/>
      <c r="K72" s="179"/>
      <c r="L72" s="180"/>
      <c r="M72" s="181"/>
      <c r="N72" s="181"/>
      <c r="O72" s="182" t="str">
        <f t="shared" si="12"/>
        <v/>
      </c>
      <c r="P72" s="180"/>
      <c r="Q72" s="181"/>
      <c r="R72" s="181"/>
      <c r="S72" s="182" t="str">
        <f t="shared" si="13"/>
        <v/>
      </c>
      <c r="T72" s="207" t="str">
        <f t="shared" si="14"/>
        <v/>
      </c>
      <c r="U72" s="183" t="str">
        <f t="shared" si="11"/>
        <v xml:space="preserve">   </v>
      </c>
      <c r="V72" s="184" t="str">
        <f t="shared" si="15"/>
        <v xml:space="preserve"> </v>
      </c>
      <c r="W72" s="185" t="str">
        <f t="shared" si="16"/>
        <v/>
      </c>
      <c r="X72" s="209" t="str">
        <f>IF(E72="","",W72*VLOOKUP(2020-H72,Masterh!C$17:D$72,2,FALSE))</f>
        <v/>
      </c>
      <c r="Y72" s="73"/>
      <c r="AA72" s="37"/>
      <c r="AB72" s="32" t="e">
        <f>IF(E72="H",T72-HLOOKUP(V72,Masterh!$C$1:$CX$9,2,FALSE),T72-HLOOKUP(V72,Masterf!$C$1:$CD$9,2,FALSE))</f>
        <v>#VALUE!</v>
      </c>
      <c r="AC72" s="32" t="e">
        <f>IF(E72="H",T72-HLOOKUP(V72,Masterh!$C$1:$CX$9,3,FALSE),T72-HLOOKUP(V72,Masterf!$C$1:$CD$9,3,FALSE))</f>
        <v>#VALUE!</v>
      </c>
      <c r="AD72" s="32" t="e">
        <f>IF(E72="H",T72-HLOOKUP(V72,Masterh!$C$1:$CX$9,4,FALSE),T72-HLOOKUP(V72,Masterf!$C$1:$CD$9,4,FALSE))</f>
        <v>#VALUE!</v>
      </c>
      <c r="AE72" s="32" t="e">
        <f>IF(E72="H",T72-HLOOKUP(V72,Masterh!$C$1:$CX$9,5,FALSE),T72-HLOOKUP(V72,Masterf!$C$1:$CD$9,5,FALSE))</f>
        <v>#VALUE!</v>
      </c>
      <c r="AF72" s="32" t="e">
        <f>IF(E72="H",T72-HLOOKUP(V72,Masterh!$C$1:$CX$9,6,FALSE),T72-HLOOKUP(V72,Masterf!$C$1:$CD$9,6,FALSE))</f>
        <v>#VALUE!</v>
      </c>
      <c r="AG72" s="32" t="e">
        <f>IF(E72="H",T72-HLOOKUP(V72,Masterh!$C$1:$CX$9,7,FALSE),T72-HLOOKUP(V72,Masterf!$C$1:$CD$9,7,FALSE))</f>
        <v>#VALUE!</v>
      </c>
      <c r="AH72" s="32" t="e">
        <f>IF(E72="H",T72-HLOOKUP(V72,Masterh!$C$1:$CX$9,8,FALSE),T72-HLOOKUP(V72,Masterf!$C$1:$CD$9,8,FALSE))</f>
        <v>#VALUE!</v>
      </c>
      <c r="AI72" s="32" t="e">
        <f>IF(E72="H",T72-HLOOKUP(V72,Masterh!$C$1:$CX$9,9,FALSE),T72-HLOOKUP(V72,Masterf!$C$1:$CD$9,9,FALSE))</f>
        <v>#VALUE!</v>
      </c>
      <c r="AJ72" s="51" t="str">
        <f t="shared" si="17"/>
        <v xml:space="preserve"> </v>
      </c>
      <c r="AK72" s="37"/>
      <c r="AL72" s="52" t="str">
        <f t="shared" si="18"/>
        <v xml:space="preserve"> </v>
      </c>
      <c r="AM72" s="53" t="str">
        <f t="shared" si="19"/>
        <v xml:space="preserve"> </v>
      </c>
      <c r="AN72" s="37" t="e">
        <f>IF(AND(H72&lt;1920),VLOOKUP(K72,Masterh!$F$11:$P$29,11),IF(AND(H72&gt;=1920,H72&lt;1941),VLOOKUP(K72,Masterh!$F$11:$P$29,11),IF(AND(H72&gt;=1941,H72&lt;1946),VLOOKUP(K72,Masterh!$F$11:$P$29,10),IF(AND(H72&gt;=1946,H72&lt;1951),VLOOKUP(K72,Masterh!$F$11:$P$29,9),IF(AND(H72&gt;=1951,H72&lt;1956),VLOOKUP(K72,Masterh!$F$11:$P$29,8),IF(AND(H72&gt;=1956,H72&lt;1961),VLOOKUP(K72,Masterh!$F$11:$P$29,7),IF(AND(H72&gt;=1961,H72&lt;1966),VLOOKUP(K72,Masterh!$F$11:$P$29,6),IF(AND(H72&gt;=1966,H72&lt;1971),VLOOKUP(K72,Masterh!$F$11:$P$29,5),IF(AND(H72&gt;=1971,H72&lt;1976),VLOOKUP(K72,Masterh!$F$11:$P$29,4),IF(AND(H72&gt;=1976,H72&lt;1981),VLOOKUP(K72,Masterh!$F$11:$P$29,3),IF(AND(H72&gt;=1981,H72&lt;1986),VLOOKUP(K72,Masterh!$F$11:$P$29,2),"SENIOR")))))))))))</f>
        <v>#N/A</v>
      </c>
      <c r="AO72" s="37" t="e">
        <f>IF(AND(H72&lt;1951),VLOOKUP(K72,Masterf!$F$11:$N$25,9),IF(AND(H72&gt;=1951,H72&lt;1956),VLOOKUP(K72,Masterf!$F$11:$N$25,8),IF(AND(H72&gt;=1956,H72&lt;1961),VLOOKUP(K72,Masterf!$F$11:$N$25,7),IF(AND(H72&gt;=1961,H72&lt;1966),VLOOKUP(K72,Masterf!$F$11:$N$25,6),IF(AND(H72&gt;=1966,H72&lt;1971),VLOOKUP(K72,Masterf!$F$11:$N$25,5),IF(AND(H72&gt;=1971,H72&lt;1976),VLOOKUP(K72,Masterf!$F$11:$N$25,4),IF(AND(H72&gt;=1976,H72&lt;1981),VLOOKUP(K72,Masterf!$F$11:$N$25,3),IF(AND(H72&gt;=1981,H72&lt;1986),VLOOKUP(K72,Masterf!$F$11:$N$25,2),"SENIOR"))))))))</f>
        <v>#N/A</v>
      </c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</row>
    <row r="73" spans="2:124" s="5" customFormat="1" ht="30" customHeight="1" x14ac:dyDescent="0.2">
      <c r="B73" s="170"/>
      <c r="C73" s="171"/>
      <c r="D73" s="172"/>
      <c r="E73" s="173"/>
      <c r="F73" s="174" t="s">
        <v>30</v>
      </c>
      <c r="G73" s="175" t="s">
        <v>30</v>
      </c>
      <c r="H73" s="176"/>
      <c r="I73" s="177"/>
      <c r="J73" s="178" t="s">
        <v>30</v>
      </c>
      <c r="K73" s="179"/>
      <c r="L73" s="180"/>
      <c r="M73" s="181"/>
      <c r="N73" s="181"/>
      <c r="O73" s="182" t="str">
        <f t="shared" si="12"/>
        <v/>
      </c>
      <c r="P73" s="180"/>
      <c r="Q73" s="181"/>
      <c r="R73" s="181"/>
      <c r="S73" s="182" t="str">
        <f t="shared" si="13"/>
        <v/>
      </c>
      <c r="T73" s="207" t="str">
        <f t="shared" si="14"/>
        <v/>
      </c>
      <c r="U73" s="183" t="str">
        <f t="shared" ref="U73:U128" si="20">+CONCATENATE(AL73," ",AM73)</f>
        <v xml:space="preserve">   </v>
      </c>
      <c r="V73" s="184" t="str">
        <f t="shared" si="15"/>
        <v xml:space="preserve"> </v>
      </c>
      <c r="W73" s="185" t="str">
        <f t="shared" si="16"/>
        <v/>
      </c>
      <c r="X73" s="209" t="str">
        <f>IF(E73="","",W73*VLOOKUP(2020-H73,Masterh!C$17:D$72,2,FALSE))</f>
        <v/>
      </c>
      <c r="Y73" s="73"/>
      <c r="AA73" s="37"/>
      <c r="AB73" s="32" t="e">
        <f>IF(E73="H",T73-HLOOKUP(V73,Masterh!$C$1:$CX$9,2,FALSE),T73-HLOOKUP(V73,Masterf!$C$1:$CD$9,2,FALSE))</f>
        <v>#VALUE!</v>
      </c>
      <c r="AC73" s="32" t="e">
        <f>IF(E73="H",T73-HLOOKUP(V73,Masterh!$C$1:$CX$9,3,FALSE),T73-HLOOKUP(V73,Masterf!$C$1:$CD$9,3,FALSE))</f>
        <v>#VALUE!</v>
      </c>
      <c r="AD73" s="32" t="e">
        <f>IF(E73="H",T73-HLOOKUP(V73,Masterh!$C$1:$CX$9,4,FALSE),T73-HLOOKUP(V73,Masterf!$C$1:$CD$9,4,FALSE))</f>
        <v>#VALUE!</v>
      </c>
      <c r="AE73" s="32" t="e">
        <f>IF(E73="H",T73-HLOOKUP(V73,Masterh!$C$1:$CX$9,5,FALSE),T73-HLOOKUP(V73,Masterf!$C$1:$CD$9,5,FALSE))</f>
        <v>#VALUE!</v>
      </c>
      <c r="AF73" s="32" t="e">
        <f>IF(E73="H",T73-HLOOKUP(V73,Masterh!$C$1:$CX$9,6,FALSE),T73-HLOOKUP(V73,Masterf!$C$1:$CD$9,6,FALSE))</f>
        <v>#VALUE!</v>
      </c>
      <c r="AG73" s="32" t="e">
        <f>IF(E73="H",T73-HLOOKUP(V73,Masterh!$C$1:$CX$9,7,FALSE),T73-HLOOKUP(V73,Masterf!$C$1:$CD$9,7,FALSE))</f>
        <v>#VALUE!</v>
      </c>
      <c r="AH73" s="32" t="e">
        <f>IF(E73="H",T73-HLOOKUP(V73,Masterh!$C$1:$CX$9,8,FALSE),T73-HLOOKUP(V73,Masterf!$C$1:$CD$9,8,FALSE))</f>
        <v>#VALUE!</v>
      </c>
      <c r="AI73" s="32" t="e">
        <f>IF(E73="H",T73-HLOOKUP(V73,Masterh!$C$1:$CX$9,9,FALSE),T73-HLOOKUP(V73,Masterf!$C$1:$CD$9,9,FALSE))</f>
        <v>#VALUE!</v>
      </c>
      <c r="AJ73" s="51" t="str">
        <f t="shared" si="17"/>
        <v xml:space="preserve"> </v>
      </c>
      <c r="AK73" s="37"/>
      <c r="AL73" s="52" t="str">
        <f t="shared" si="18"/>
        <v xml:space="preserve"> </v>
      </c>
      <c r="AM73" s="53" t="str">
        <f t="shared" si="19"/>
        <v xml:space="preserve"> </v>
      </c>
      <c r="AN73" s="37" t="e">
        <f>IF(AND(H73&lt;1920),VLOOKUP(K73,Masterh!$F$11:$P$29,11),IF(AND(H73&gt;=1920,H73&lt;1941),VLOOKUP(K73,Masterh!$F$11:$P$29,11),IF(AND(H73&gt;=1941,H73&lt;1946),VLOOKUP(K73,Masterh!$F$11:$P$29,10),IF(AND(H73&gt;=1946,H73&lt;1951),VLOOKUP(K73,Masterh!$F$11:$P$29,9),IF(AND(H73&gt;=1951,H73&lt;1956),VLOOKUP(K73,Masterh!$F$11:$P$29,8),IF(AND(H73&gt;=1956,H73&lt;1961),VLOOKUP(K73,Masterh!$F$11:$P$29,7),IF(AND(H73&gt;=1961,H73&lt;1966),VLOOKUP(K73,Masterh!$F$11:$P$29,6),IF(AND(H73&gt;=1966,H73&lt;1971),VLOOKUP(K73,Masterh!$F$11:$P$29,5),IF(AND(H73&gt;=1971,H73&lt;1976),VLOOKUP(K73,Masterh!$F$11:$P$29,4),IF(AND(H73&gt;=1976,H73&lt;1981),VLOOKUP(K73,Masterh!$F$11:$P$29,3),IF(AND(H73&gt;=1981,H73&lt;1986),VLOOKUP(K73,Masterh!$F$11:$P$29,2),"SENIOR")))))))))))</f>
        <v>#N/A</v>
      </c>
      <c r="AO73" s="37" t="e">
        <f>IF(AND(H73&lt;1951),VLOOKUP(K73,Masterf!$F$11:$N$25,9),IF(AND(H73&gt;=1951,H73&lt;1956),VLOOKUP(K73,Masterf!$F$11:$N$25,8),IF(AND(H73&gt;=1956,H73&lt;1961),VLOOKUP(K73,Masterf!$F$11:$N$25,7),IF(AND(H73&gt;=1961,H73&lt;1966),VLOOKUP(K73,Masterf!$F$11:$N$25,6),IF(AND(H73&gt;=1966,H73&lt;1971),VLOOKUP(K73,Masterf!$F$11:$N$25,5),IF(AND(H73&gt;=1971,H73&lt;1976),VLOOKUP(K73,Masterf!$F$11:$N$25,4),IF(AND(H73&gt;=1976,H73&lt;1981),VLOOKUP(K73,Masterf!$F$11:$N$25,3),IF(AND(H73&gt;=1981,H73&lt;1986),VLOOKUP(K73,Masterf!$F$11:$N$25,2),"SENIOR"))))))))</f>
        <v>#N/A</v>
      </c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</row>
    <row r="74" spans="2:124" s="5" customFormat="1" ht="30" customHeight="1" x14ac:dyDescent="0.2">
      <c r="B74" s="170"/>
      <c r="C74" s="171"/>
      <c r="D74" s="172"/>
      <c r="E74" s="173"/>
      <c r="F74" s="174" t="s">
        <v>30</v>
      </c>
      <c r="G74" s="175" t="s">
        <v>30</v>
      </c>
      <c r="H74" s="176"/>
      <c r="I74" s="177"/>
      <c r="J74" s="178" t="s">
        <v>30</v>
      </c>
      <c r="K74" s="179"/>
      <c r="L74" s="180"/>
      <c r="M74" s="181"/>
      <c r="N74" s="181"/>
      <c r="O74" s="182" t="str">
        <f t="shared" si="12"/>
        <v/>
      </c>
      <c r="P74" s="180"/>
      <c r="Q74" s="181"/>
      <c r="R74" s="181"/>
      <c r="S74" s="182" t="str">
        <f t="shared" si="13"/>
        <v/>
      </c>
      <c r="T74" s="207" t="str">
        <f t="shared" si="14"/>
        <v/>
      </c>
      <c r="U74" s="183" t="str">
        <f t="shared" si="20"/>
        <v xml:space="preserve">   </v>
      </c>
      <c r="V74" s="184" t="str">
        <f t="shared" si="15"/>
        <v xml:space="preserve"> </v>
      </c>
      <c r="W74" s="185" t="str">
        <f t="shared" si="16"/>
        <v/>
      </c>
      <c r="X74" s="209" t="str">
        <f>IF(E74="","",W74*VLOOKUP(2020-H74,Masterh!C$17:D$72,2,FALSE))</f>
        <v/>
      </c>
      <c r="Y74" s="73"/>
      <c r="AA74" s="37"/>
      <c r="AB74" s="32" t="e">
        <f>IF(E74="H",T74-HLOOKUP(V74,Masterh!$C$1:$CX$9,2,FALSE),T74-HLOOKUP(V74,Masterf!$C$1:$CD$9,2,FALSE))</f>
        <v>#VALUE!</v>
      </c>
      <c r="AC74" s="32" t="e">
        <f>IF(E74="H",T74-HLOOKUP(V74,Masterh!$C$1:$CX$9,3,FALSE),T74-HLOOKUP(V74,Masterf!$C$1:$CD$9,3,FALSE))</f>
        <v>#VALUE!</v>
      </c>
      <c r="AD74" s="32" t="e">
        <f>IF(E74="H",T74-HLOOKUP(V74,Masterh!$C$1:$CX$9,4,FALSE),T74-HLOOKUP(V74,Masterf!$C$1:$CD$9,4,FALSE))</f>
        <v>#VALUE!</v>
      </c>
      <c r="AE74" s="32" t="e">
        <f>IF(E74="H",T74-HLOOKUP(V74,Masterh!$C$1:$CX$9,5,FALSE),T74-HLOOKUP(V74,Masterf!$C$1:$CD$9,5,FALSE))</f>
        <v>#VALUE!</v>
      </c>
      <c r="AF74" s="32" t="e">
        <f>IF(E74="H",T74-HLOOKUP(V74,Masterh!$C$1:$CX$9,6,FALSE),T74-HLOOKUP(V74,Masterf!$C$1:$CD$9,6,FALSE))</f>
        <v>#VALUE!</v>
      </c>
      <c r="AG74" s="32" t="e">
        <f>IF(E74="H",T74-HLOOKUP(V74,Masterh!$C$1:$CX$9,7,FALSE),T74-HLOOKUP(V74,Masterf!$C$1:$CD$9,7,FALSE))</f>
        <v>#VALUE!</v>
      </c>
      <c r="AH74" s="32" t="e">
        <f>IF(E74="H",T74-HLOOKUP(V74,Masterh!$C$1:$CX$9,8,FALSE),T74-HLOOKUP(V74,Masterf!$C$1:$CD$9,8,FALSE))</f>
        <v>#VALUE!</v>
      </c>
      <c r="AI74" s="32" t="e">
        <f>IF(E74="H",T74-HLOOKUP(V74,Masterh!$C$1:$CX$9,9,FALSE),T74-HLOOKUP(V74,Masterf!$C$1:$CD$9,9,FALSE))</f>
        <v>#VALUE!</v>
      </c>
      <c r="AJ74" s="51" t="str">
        <f t="shared" si="17"/>
        <v xml:space="preserve"> </v>
      </c>
      <c r="AK74" s="37"/>
      <c r="AL74" s="52" t="str">
        <f t="shared" si="18"/>
        <v xml:space="preserve"> </v>
      </c>
      <c r="AM74" s="53" t="str">
        <f t="shared" si="19"/>
        <v xml:space="preserve"> </v>
      </c>
      <c r="AN74" s="37" t="e">
        <f>IF(AND(H74&lt;1920),VLOOKUP(K74,Masterh!$F$11:$P$29,11),IF(AND(H74&gt;=1920,H74&lt;1941),VLOOKUP(K74,Masterh!$F$11:$P$29,11),IF(AND(H74&gt;=1941,H74&lt;1946),VLOOKUP(K74,Masterh!$F$11:$P$29,10),IF(AND(H74&gt;=1946,H74&lt;1951),VLOOKUP(K74,Masterh!$F$11:$P$29,9),IF(AND(H74&gt;=1951,H74&lt;1956),VLOOKUP(K74,Masterh!$F$11:$P$29,8),IF(AND(H74&gt;=1956,H74&lt;1961),VLOOKUP(K74,Masterh!$F$11:$P$29,7),IF(AND(H74&gt;=1961,H74&lt;1966),VLOOKUP(K74,Masterh!$F$11:$P$29,6),IF(AND(H74&gt;=1966,H74&lt;1971),VLOOKUP(K74,Masterh!$F$11:$P$29,5),IF(AND(H74&gt;=1971,H74&lt;1976),VLOOKUP(K74,Masterh!$F$11:$P$29,4),IF(AND(H74&gt;=1976,H74&lt;1981),VLOOKUP(K74,Masterh!$F$11:$P$29,3),IF(AND(H74&gt;=1981,H74&lt;1986),VLOOKUP(K74,Masterh!$F$11:$P$29,2),"SENIOR")))))))))))</f>
        <v>#N/A</v>
      </c>
      <c r="AO74" s="37" t="e">
        <f>IF(AND(H74&lt;1951),VLOOKUP(K74,Masterf!$F$11:$N$25,9),IF(AND(H74&gt;=1951,H74&lt;1956),VLOOKUP(K74,Masterf!$F$11:$N$25,8),IF(AND(H74&gt;=1956,H74&lt;1961),VLOOKUP(K74,Masterf!$F$11:$N$25,7),IF(AND(H74&gt;=1961,H74&lt;1966),VLOOKUP(K74,Masterf!$F$11:$N$25,6),IF(AND(H74&gt;=1966,H74&lt;1971),VLOOKUP(K74,Masterf!$F$11:$N$25,5),IF(AND(H74&gt;=1971,H74&lt;1976),VLOOKUP(K74,Masterf!$F$11:$N$25,4),IF(AND(H74&gt;=1976,H74&lt;1981),VLOOKUP(K74,Masterf!$F$11:$N$25,3),IF(AND(H74&gt;=1981,H74&lt;1986),VLOOKUP(K74,Masterf!$F$11:$N$25,2),"SENIOR"))))))))</f>
        <v>#N/A</v>
      </c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</row>
    <row r="75" spans="2:124" s="5" customFormat="1" ht="30" customHeight="1" x14ac:dyDescent="0.2">
      <c r="B75" s="170"/>
      <c r="C75" s="171"/>
      <c r="D75" s="172"/>
      <c r="E75" s="173"/>
      <c r="F75" s="174"/>
      <c r="G75" s="175"/>
      <c r="H75" s="176"/>
      <c r="I75" s="177"/>
      <c r="J75" s="178"/>
      <c r="K75" s="179"/>
      <c r="L75" s="180"/>
      <c r="M75" s="181"/>
      <c r="N75" s="181"/>
      <c r="O75" s="182" t="str">
        <f t="shared" si="12"/>
        <v/>
      </c>
      <c r="P75" s="180"/>
      <c r="Q75" s="181"/>
      <c r="R75" s="181"/>
      <c r="S75" s="182" t="str">
        <f t="shared" si="13"/>
        <v/>
      </c>
      <c r="T75" s="207" t="str">
        <f t="shared" si="14"/>
        <v/>
      </c>
      <c r="U75" s="183" t="str">
        <f t="shared" si="20"/>
        <v xml:space="preserve">   </v>
      </c>
      <c r="V75" s="184" t="str">
        <f t="shared" si="15"/>
        <v xml:space="preserve"> </v>
      </c>
      <c r="W75" s="185" t="str">
        <f t="shared" si="16"/>
        <v/>
      </c>
      <c r="X75" s="209" t="str">
        <f>IF(E75="","",W75*VLOOKUP(2020-H75,Masterh!C$17:D$72,2,FALSE))</f>
        <v/>
      </c>
      <c r="Y75" s="73"/>
      <c r="AA75" s="37"/>
      <c r="AB75" s="32" t="e">
        <f>IF(E75="H",T75-HLOOKUP(V75,Masterh!$C$1:$CX$9,2,FALSE),T75-HLOOKUP(V75,Masterf!$C$1:$CD$9,2,FALSE))</f>
        <v>#VALUE!</v>
      </c>
      <c r="AC75" s="32" t="e">
        <f>IF(E75="H",T75-HLOOKUP(V75,Masterh!$C$1:$CX$9,3,FALSE),T75-HLOOKUP(V75,Masterf!$C$1:$CD$9,3,FALSE))</f>
        <v>#VALUE!</v>
      </c>
      <c r="AD75" s="32" t="e">
        <f>IF(E75="H",T75-HLOOKUP(V75,Masterh!$C$1:$CX$9,4,FALSE),T75-HLOOKUP(V75,Masterf!$C$1:$CD$9,4,FALSE))</f>
        <v>#VALUE!</v>
      </c>
      <c r="AE75" s="32" t="e">
        <f>IF(E75="H",T75-HLOOKUP(V75,Masterh!$C$1:$CX$9,5,FALSE),T75-HLOOKUP(V75,Masterf!$C$1:$CD$9,5,FALSE))</f>
        <v>#VALUE!</v>
      </c>
      <c r="AF75" s="32" t="e">
        <f>IF(E75="H",T75-HLOOKUP(V75,Masterh!$C$1:$CX$9,6,FALSE),T75-HLOOKUP(V75,Masterf!$C$1:$CD$9,6,FALSE))</f>
        <v>#VALUE!</v>
      </c>
      <c r="AG75" s="32" t="e">
        <f>IF(E75="H",T75-HLOOKUP(V75,Masterh!$C$1:$CX$9,7,FALSE),T75-HLOOKUP(V75,Masterf!$C$1:$CD$9,7,FALSE))</f>
        <v>#VALUE!</v>
      </c>
      <c r="AH75" s="32" t="e">
        <f>IF(E75="H",T75-HLOOKUP(V75,Masterh!$C$1:$CX$9,8,FALSE),T75-HLOOKUP(V75,Masterf!$C$1:$CD$9,8,FALSE))</f>
        <v>#VALUE!</v>
      </c>
      <c r="AI75" s="32" t="e">
        <f>IF(E75="H",T75-HLOOKUP(V75,Masterh!$C$1:$CX$9,9,FALSE),T75-HLOOKUP(V75,Masterf!$C$1:$CD$9,9,FALSE))</f>
        <v>#VALUE!</v>
      </c>
      <c r="AJ75" s="51" t="str">
        <f t="shared" si="17"/>
        <v xml:space="preserve"> </v>
      </c>
      <c r="AK75" s="37"/>
      <c r="AL75" s="52" t="str">
        <f t="shared" si="18"/>
        <v xml:space="preserve"> </v>
      </c>
      <c r="AM75" s="53" t="str">
        <f t="shared" si="19"/>
        <v xml:space="preserve"> </v>
      </c>
      <c r="AN75" s="37" t="e">
        <f>IF(AND(H75&lt;1920),VLOOKUP(K75,Masterh!$F$11:$P$29,11),IF(AND(H75&gt;=1920,H75&lt;1941),VLOOKUP(K75,Masterh!$F$11:$P$29,11),IF(AND(H75&gt;=1941,H75&lt;1946),VLOOKUP(K75,Masterh!$F$11:$P$29,10),IF(AND(H75&gt;=1946,H75&lt;1951),VLOOKUP(K75,Masterh!$F$11:$P$29,9),IF(AND(H75&gt;=1951,H75&lt;1956),VLOOKUP(K75,Masterh!$F$11:$P$29,8),IF(AND(H75&gt;=1956,H75&lt;1961),VLOOKUP(K75,Masterh!$F$11:$P$29,7),IF(AND(H75&gt;=1961,H75&lt;1966),VLOOKUP(K75,Masterh!$F$11:$P$29,6),IF(AND(H75&gt;=1966,H75&lt;1971),VLOOKUP(K75,Masterh!$F$11:$P$29,5),IF(AND(H75&gt;=1971,H75&lt;1976),VLOOKUP(K75,Masterh!$F$11:$P$29,4),IF(AND(H75&gt;=1976,H75&lt;1981),VLOOKUP(K75,Masterh!$F$11:$P$29,3),IF(AND(H75&gt;=1981,H75&lt;1986),VLOOKUP(K75,Masterh!$F$11:$P$29,2),"SENIOR")))))))))))</f>
        <v>#N/A</v>
      </c>
      <c r="AO75" s="37" t="e">
        <f>IF(AND(H75&lt;1951),VLOOKUP(K75,Masterf!$F$11:$N$25,9),IF(AND(H75&gt;=1951,H75&lt;1956),VLOOKUP(K75,Masterf!$F$11:$N$25,8),IF(AND(H75&gt;=1956,H75&lt;1961),VLOOKUP(K75,Masterf!$F$11:$N$25,7),IF(AND(H75&gt;=1961,H75&lt;1966),VLOOKUP(K75,Masterf!$F$11:$N$25,6),IF(AND(H75&gt;=1966,H75&lt;1971),VLOOKUP(K75,Masterf!$F$11:$N$25,5),IF(AND(H75&gt;=1971,H75&lt;1976),VLOOKUP(K75,Masterf!$F$11:$N$25,4),IF(AND(H75&gt;=1976,H75&lt;1981),VLOOKUP(K75,Masterf!$F$11:$N$25,3),IF(AND(H75&gt;=1981,H75&lt;1986),VLOOKUP(K75,Masterf!$F$11:$N$25,2),"SENIOR"))))))))</f>
        <v>#N/A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</row>
    <row r="76" spans="2:124" s="5" customFormat="1" ht="30" customHeight="1" x14ac:dyDescent="0.2">
      <c r="B76" s="170"/>
      <c r="C76" s="171"/>
      <c r="D76" s="172"/>
      <c r="E76" s="173"/>
      <c r="F76" s="174" t="s">
        <v>30</v>
      </c>
      <c r="G76" s="175" t="s">
        <v>30</v>
      </c>
      <c r="H76" s="176"/>
      <c r="I76" s="177"/>
      <c r="J76" s="178" t="s">
        <v>30</v>
      </c>
      <c r="K76" s="179"/>
      <c r="L76" s="180"/>
      <c r="M76" s="181"/>
      <c r="N76" s="181"/>
      <c r="O76" s="182" t="str">
        <f t="shared" si="12"/>
        <v/>
      </c>
      <c r="P76" s="180"/>
      <c r="Q76" s="181"/>
      <c r="R76" s="181"/>
      <c r="S76" s="182" t="str">
        <f t="shared" si="13"/>
        <v/>
      </c>
      <c r="T76" s="207" t="str">
        <f t="shared" si="14"/>
        <v/>
      </c>
      <c r="U76" s="183" t="str">
        <f t="shared" si="20"/>
        <v xml:space="preserve">   </v>
      </c>
      <c r="V76" s="184" t="str">
        <f t="shared" si="15"/>
        <v xml:space="preserve"> </v>
      </c>
      <c r="W76" s="185" t="str">
        <f t="shared" si="16"/>
        <v/>
      </c>
      <c r="X76" s="209" t="str">
        <f>IF(E76="","",W76*VLOOKUP(2020-H76,Masterh!C$17:D$72,2,FALSE))</f>
        <v/>
      </c>
      <c r="Y76" s="73"/>
      <c r="AA76" s="37"/>
      <c r="AB76" s="32" t="e">
        <f>IF(E76="H",T76-HLOOKUP(V76,Masterh!$C$1:$CX$9,2,FALSE),T76-HLOOKUP(V76,Masterf!$C$1:$CD$9,2,FALSE))</f>
        <v>#VALUE!</v>
      </c>
      <c r="AC76" s="32" t="e">
        <f>IF(E76="H",T76-HLOOKUP(V76,Masterh!$C$1:$CX$9,3,FALSE),T76-HLOOKUP(V76,Masterf!$C$1:$CD$9,3,FALSE))</f>
        <v>#VALUE!</v>
      </c>
      <c r="AD76" s="32" t="e">
        <f>IF(E76="H",T76-HLOOKUP(V76,Masterh!$C$1:$CX$9,4,FALSE),T76-HLOOKUP(V76,Masterf!$C$1:$CD$9,4,FALSE))</f>
        <v>#VALUE!</v>
      </c>
      <c r="AE76" s="32" t="e">
        <f>IF(E76="H",T76-HLOOKUP(V76,Masterh!$C$1:$CX$9,5,FALSE),T76-HLOOKUP(V76,Masterf!$C$1:$CD$9,5,FALSE))</f>
        <v>#VALUE!</v>
      </c>
      <c r="AF76" s="32" t="e">
        <f>IF(E76="H",T76-HLOOKUP(V76,Masterh!$C$1:$CX$9,6,FALSE),T76-HLOOKUP(V76,Masterf!$C$1:$CD$9,6,FALSE))</f>
        <v>#VALUE!</v>
      </c>
      <c r="AG76" s="32" t="e">
        <f>IF(E76="H",T76-HLOOKUP(V76,Masterh!$C$1:$CX$9,7,FALSE),T76-HLOOKUP(V76,Masterf!$C$1:$CD$9,7,FALSE))</f>
        <v>#VALUE!</v>
      </c>
      <c r="AH76" s="32" t="e">
        <f>IF(E76="H",T76-HLOOKUP(V76,Masterh!$C$1:$CX$9,8,FALSE),T76-HLOOKUP(V76,Masterf!$C$1:$CD$9,8,FALSE))</f>
        <v>#VALUE!</v>
      </c>
      <c r="AI76" s="32" t="e">
        <f>IF(E76="H",T76-HLOOKUP(V76,Masterh!$C$1:$CX$9,9,FALSE),T76-HLOOKUP(V76,Masterf!$C$1:$CD$9,9,FALSE))</f>
        <v>#VALUE!</v>
      </c>
      <c r="AJ76" s="51" t="str">
        <f t="shared" si="17"/>
        <v xml:space="preserve"> </v>
      </c>
      <c r="AK76" s="37"/>
      <c r="AL76" s="52" t="str">
        <f t="shared" si="18"/>
        <v xml:space="preserve"> </v>
      </c>
      <c r="AM76" s="53" t="str">
        <f t="shared" si="19"/>
        <v xml:space="preserve"> </v>
      </c>
      <c r="AN76" s="37" t="e">
        <f>IF(AND(H76&lt;1920),VLOOKUP(K76,Masterh!$F$11:$P$29,11),IF(AND(H76&gt;=1920,H76&lt;1941),VLOOKUP(K76,Masterh!$F$11:$P$29,11),IF(AND(H76&gt;=1941,H76&lt;1946),VLOOKUP(K76,Masterh!$F$11:$P$29,10),IF(AND(H76&gt;=1946,H76&lt;1951),VLOOKUP(K76,Masterh!$F$11:$P$29,9),IF(AND(H76&gt;=1951,H76&lt;1956),VLOOKUP(K76,Masterh!$F$11:$P$29,8),IF(AND(H76&gt;=1956,H76&lt;1961),VLOOKUP(K76,Masterh!$F$11:$P$29,7),IF(AND(H76&gt;=1961,H76&lt;1966),VLOOKUP(K76,Masterh!$F$11:$P$29,6),IF(AND(H76&gt;=1966,H76&lt;1971),VLOOKUP(K76,Masterh!$F$11:$P$29,5),IF(AND(H76&gt;=1971,H76&lt;1976),VLOOKUP(K76,Masterh!$F$11:$P$29,4),IF(AND(H76&gt;=1976,H76&lt;1981),VLOOKUP(K76,Masterh!$F$11:$P$29,3),IF(AND(H76&gt;=1981,H76&lt;1986),VLOOKUP(K76,Masterh!$F$11:$P$29,2),"SENIOR")))))))))))</f>
        <v>#N/A</v>
      </c>
      <c r="AO76" s="37" t="e">
        <f>IF(AND(H76&lt;1951),VLOOKUP(K76,Masterf!$F$11:$N$25,9),IF(AND(H76&gt;=1951,H76&lt;1956),VLOOKUP(K76,Masterf!$F$11:$N$25,8),IF(AND(H76&gt;=1956,H76&lt;1961),VLOOKUP(K76,Masterf!$F$11:$N$25,7),IF(AND(H76&gt;=1961,H76&lt;1966),VLOOKUP(K76,Masterf!$F$11:$N$25,6),IF(AND(H76&gt;=1966,H76&lt;1971),VLOOKUP(K76,Masterf!$F$11:$N$25,5),IF(AND(H76&gt;=1971,H76&lt;1976),VLOOKUP(K76,Masterf!$F$11:$N$25,4),IF(AND(H76&gt;=1976,H76&lt;1981),VLOOKUP(K76,Masterf!$F$11:$N$25,3),IF(AND(H76&gt;=1981,H76&lt;1986),VLOOKUP(K76,Masterf!$F$11:$N$25,2),"SENIOR"))))))))</f>
        <v>#N/A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</row>
    <row r="77" spans="2:124" s="5" customFormat="1" ht="30" customHeight="1" x14ac:dyDescent="0.2">
      <c r="B77" s="170"/>
      <c r="C77" s="171"/>
      <c r="D77" s="172"/>
      <c r="E77" s="173"/>
      <c r="F77" s="174" t="s">
        <v>30</v>
      </c>
      <c r="G77" s="175" t="s">
        <v>30</v>
      </c>
      <c r="H77" s="176"/>
      <c r="I77" s="177"/>
      <c r="J77" s="178" t="s">
        <v>30</v>
      </c>
      <c r="K77" s="179"/>
      <c r="L77" s="180"/>
      <c r="M77" s="181"/>
      <c r="N77" s="181"/>
      <c r="O77" s="182" t="str">
        <f t="shared" si="12"/>
        <v/>
      </c>
      <c r="P77" s="180"/>
      <c r="Q77" s="181"/>
      <c r="R77" s="181"/>
      <c r="S77" s="182" t="str">
        <f t="shared" si="13"/>
        <v/>
      </c>
      <c r="T77" s="207" t="str">
        <f t="shared" si="14"/>
        <v/>
      </c>
      <c r="U77" s="183" t="str">
        <f t="shared" si="20"/>
        <v xml:space="preserve">   </v>
      </c>
      <c r="V77" s="184" t="str">
        <f t="shared" si="15"/>
        <v xml:space="preserve"> </v>
      </c>
      <c r="W77" s="185" t="str">
        <f t="shared" si="16"/>
        <v/>
      </c>
      <c r="X77" s="209" t="str">
        <f>IF(E77="","",W77*VLOOKUP(2020-H77,Masterh!C$17:D$72,2,FALSE))</f>
        <v/>
      </c>
      <c r="Y77" s="73"/>
      <c r="AA77" s="37"/>
      <c r="AB77" s="32" t="e">
        <f>IF(E77="H",T77-HLOOKUP(V77,Masterh!$C$1:$CX$9,2,FALSE),T77-HLOOKUP(V77,Masterf!$C$1:$CD$9,2,FALSE))</f>
        <v>#VALUE!</v>
      </c>
      <c r="AC77" s="32" t="e">
        <f>IF(E77="H",T77-HLOOKUP(V77,Masterh!$C$1:$CX$9,3,FALSE),T77-HLOOKUP(V77,Masterf!$C$1:$CD$9,3,FALSE))</f>
        <v>#VALUE!</v>
      </c>
      <c r="AD77" s="32" t="e">
        <f>IF(E77="H",T77-HLOOKUP(V77,Masterh!$C$1:$CX$9,4,FALSE),T77-HLOOKUP(V77,Masterf!$C$1:$CD$9,4,FALSE))</f>
        <v>#VALUE!</v>
      </c>
      <c r="AE77" s="32" t="e">
        <f>IF(E77="H",T77-HLOOKUP(V77,Masterh!$C$1:$CX$9,5,FALSE),T77-HLOOKUP(V77,Masterf!$C$1:$CD$9,5,FALSE))</f>
        <v>#VALUE!</v>
      </c>
      <c r="AF77" s="32" t="e">
        <f>IF(E77="H",T77-HLOOKUP(V77,Masterh!$C$1:$CX$9,6,FALSE),T77-HLOOKUP(V77,Masterf!$C$1:$CD$9,6,FALSE))</f>
        <v>#VALUE!</v>
      </c>
      <c r="AG77" s="32" t="e">
        <f>IF(E77="H",T77-HLOOKUP(V77,Masterh!$C$1:$CX$9,7,FALSE),T77-HLOOKUP(V77,Masterf!$C$1:$CD$9,7,FALSE))</f>
        <v>#VALUE!</v>
      </c>
      <c r="AH77" s="32" t="e">
        <f>IF(E77="H",T77-HLOOKUP(V77,Masterh!$C$1:$CX$9,8,FALSE),T77-HLOOKUP(V77,Masterf!$C$1:$CD$9,8,FALSE))</f>
        <v>#VALUE!</v>
      </c>
      <c r="AI77" s="32" t="e">
        <f>IF(E77="H",T77-HLOOKUP(V77,Masterh!$C$1:$CX$9,9,FALSE),T77-HLOOKUP(V77,Masterf!$C$1:$CD$9,9,FALSE))</f>
        <v>#VALUE!</v>
      </c>
      <c r="AJ77" s="51" t="str">
        <f t="shared" si="17"/>
        <v xml:space="preserve"> </v>
      </c>
      <c r="AK77" s="37"/>
      <c r="AL77" s="52" t="str">
        <f t="shared" si="18"/>
        <v xml:space="preserve"> </v>
      </c>
      <c r="AM77" s="53" t="str">
        <f t="shared" si="19"/>
        <v xml:space="preserve"> </v>
      </c>
      <c r="AN77" s="37" t="e">
        <f>IF(AND(H77&lt;1920),VLOOKUP(K77,Masterh!$F$11:$P$29,11),IF(AND(H77&gt;=1920,H77&lt;1941),VLOOKUP(K77,Masterh!$F$11:$P$29,11),IF(AND(H77&gt;=1941,H77&lt;1946),VLOOKUP(K77,Masterh!$F$11:$P$29,10),IF(AND(H77&gt;=1946,H77&lt;1951),VLOOKUP(K77,Masterh!$F$11:$P$29,9),IF(AND(H77&gt;=1951,H77&lt;1956),VLOOKUP(K77,Masterh!$F$11:$P$29,8),IF(AND(H77&gt;=1956,H77&lt;1961),VLOOKUP(K77,Masterh!$F$11:$P$29,7),IF(AND(H77&gt;=1961,H77&lt;1966),VLOOKUP(K77,Masterh!$F$11:$P$29,6),IF(AND(H77&gt;=1966,H77&lt;1971),VLOOKUP(K77,Masterh!$F$11:$P$29,5),IF(AND(H77&gt;=1971,H77&lt;1976),VLOOKUP(K77,Masterh!$F$11:$P$29,4),IF(AND(H77&gt;=1976,H77&lt;1981),VLOOKUP(K77,Masterh!$F$11:$P$29,3),IF(AND(H77&gt;=1981,H77&lt;1986),VLOOKUP(K77,Masterh!$F$11:$P$29,2),"SENIOR")))))))))))</f>
        <v>#N/A</v>
      </c>
      <c r="AO77" s="37" t="e">
        <f>IF(AND(H77&lt;1951),VLOOKUP(K77,Masterf!$F$11:$N$25,9),IF(AND(H77&gt;=1951,H77&lt;1956),VLOOKUP(K77,Masterf!$F$11:$N$25,8),IF(AND(H77&gt;=1956,H77&lt;1961),VLOOKUP(K77,Masterf!$F$11:$N$25,7),IF(AND(H77&gt;=1961,H77&lt;1966),VLOOKUP(K77,Masterf!$F$11:$N$25,6),IF(AND(H77&gt;=1966,H77&lt;1971),VLOOKUP(K77,Masterf!$F$11:$N$25,5),IF(AND(H77&gt;=1971,H77&lt;1976),VLOOKUP(K77,Masterf!$F$11:$N$25,4),IF(AND(H77&gt;=1976,H77&lt;1981),VLOOKUP(K77,Masterf!$F$11:$N$25,3),IF(AND(H77&gt;=1981,H77&lt;1986),VLOOKUP(K77,Masterf!$F$11:$N$25,2),"SENIOR"))))))))</f>
        <v>#N/A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</row>
    <row r="78" spans="2:124" s="5" customFormat="1" ht="30" customHeight="1" x14ac:dyDescent="0.2">
      <c r="B78" s="170"/>
      <c r="C78" s="171"/>
      <c r="D78" s="172"/>
      <c r="E78" s="173"/>
      <c r="F78" s="174" t="s">
        <v>30</v>
      </c>
      <c r="G78" s="175" t="s">
        <v>30</v>
      </c>
      <c r="H78" s="176"/>
      <c r="I78" s="177"/>
      <c r="J78" s="178" t="s">
        <v>30</v>
      </c>
      <c r="K78" s="179"/>
      <c r="L78" s="180"/>
      <c r="M78" s="181"/>
      <c r="N78" s="181"/>
      <c r="O78" s="182" t="str">
        <f t="shared" si="12"/>
        <v/>
      </c>
      <c r="P78" s="180"/>
      <c r="Q78" s="181"/>
      <c r="R78" s="181"/>
      <c r="S78" s="182" t="str">
        <f t="shared" si="13"/>
        <v/>
      </c>
      <c r="T78" s="207" t="str">
        <f t="shared" si="14"/>
        <v/>
      </c>
      <c r="U78" s="183" t="str">
        <f t="shared" si="20"/>
        <v xml:space="preserve">   </v>
      </c>
      <c r="V78" s="184" t="str">
        <f t="shared" si="15"/>
        <v xml:space="preserve"> </v>
      </c>
      <c r="W78" s="185" t="str">
        <f t="shared" si="16"/>
        <v/>
      </c>
      <c r="X78" s="209" t="str">
        <f>IF(E78="","",W78*VLOOKUP(2020-H78,Masterh!C$17:D$72,2,FALSE))</f>
        <v/>
      </c>
      <c r="Y78" s="73"/>
      <c r="AA78" s="37"/>
      <c r="AB78" s="32" t="e">
        <f>IF(E78="H",T78-HLOOKUP(V78,Masterh!$C$1:$CX$9,2,FALSE),T78-HLOOKUP(V78,Masterf!$C$1:$CD$9,2,FALSE))</f>
        <v>#VALUE!</v>
      </c>
      <c r="AC78" s="32" t="e">
        <f>IF(E78="H",T78-HLOOKUP(V78,Masterh!$C$1:$CX$9,3,FALSE),T78-HLOOKUP(V78,Masterf!$C$1:$CD$9,3,FALSE))</f>
        <v>#VALUE!</v>
      </c>
      <c r="AD78" s="32" t="e">
        <f>IF(E78="H",T78-HLOOKUP(V78,Masterh!$C$1:$CX$9,4,FALSE),T78-HLOOKUP(V78,Masterf!$C$1:$CD$9,4,FALSE))</f>
        <v>#VALUE!</v>
      </c>
      <c r="AE78" s="32" t="e">
        <f>IF(E78="H",T78-HLOOKUP(V78,Masterh!$C$1:$CX$9,5,FALSE),T78-HLOOKUP(V78,Masterf!$C$1:$CD$9,5,FALSE))</f>
        <v>#VALUE!</v>
      </c>
      <c r="AF78" s="32" t="e">
        <f>IF(E78="H",T78-HLOOKUP(V78,Masterh!$C$1:$CX$9,6,FALSE),T78-HLOOKUP(V78,Masterf!$C$1:$CD$9,6,FALSE))</f>
        <v>#VALUE!</v>
      </c>
      <c r="AG78" s="32" t="e">
        <f>IF(E78="H",T78-HLOOKUP(V78,Masterh!$C$1:$CX$9,7,FALSE),T78-HLOOKUP(V78,Masterf!$C$1:$CD$9,7,FALSE))</f>
        <v>#VALUE!</v>
      </c>
      <c r="AH78" s="32" t="e">
        <f>IF(E78="H",T78-HLOOKUP(V78,Masterh!$C$1:$CX$9,8,FALSE),T78-HLOOKUP(V78,Masterf!$C$1:$CD$9,8,FALSE))</f>
        <v>#VALUE!</v>
      </c>
      <c r="AI78" s="32" t="e">
        <f>IF(E78="H",T78-HLOOKUP(V78,Masterh!$C$1:$CX$9,9,FALSE),T78-HLOOKUP(V78,Masterf!$C$1:$CD$9,9,FALSE))</f>
        <v>#VALUE!</v>
      </c>
      <c r="AJ78" s="51" t="str">
        <f t="shared" si="17"/>
        <v xml:space="preserve"> </v>
      </c>
      <c r="AK78" s="37"/>
      <c r="AL78" s="52" t="str">
        <f t="shared" si="18"/>
        <v xml:space="preserve"> </v>
      </c>
      <c r="AM78" s="53" t="str">
        <f t="shared" si="19"/>
        <v xml:space="preserve"> </v>
      </c>
      <c r="AN78" s="37" t="e">
        <f>IF(AND(H78&lt;1920),VLOOKUP(K78,Masterh!$F$11:$P$29,11),IF(AND(H78&gt;=1920,H78&lt;1941),VLOOKUP(K78,Masterh!$F$11:$P$29,11),IF(AND(H78&gt;=1941,H78&lt;1946),VLOOKUP(K78,Masterh!$F$11:$P$29,10),IF(AND(H78&gt;=1946,H78&lt;1951),VLOOKUP(K78,Masterh!$F$11:$P$29,9),IF(AND(H78&gt;=1951,H78&lt;1956),VLOOKUP(K78,Masterh!$F$11:$P$29,8),IF(AND(H78&gt;=1956,H78&lt;1961),VLOOKUP(K78,Masterh!$F$11:$P$29,7),IF(AND(H78&gt;=1961,H78&lt;1966),VLOOKUP(K78,Masterh!$F$11:$P$29,6),IF(AND(H78&gt;=1966,H78&lt;1971),VLOOKUP(K78,Masterh!$F$11:$P$29,5),IF(AND(H78&gt;=1971,H78&lt;1976),VLOOKUP(K78,Masterh!$F$11:$P$29,4),IF(AND(H78&gt;=1976,H78&lt;1981),VLOOKUP(K78,Masterh!$F$11:$P$29,3),IF(AND(H78&gt;=1981,H78&lt;1986),VLOOKUP(K78,Masterh!$F$11:$P$29,2),"SENIOR")))))))))))</f>
        <v>#N/A</v>
      </c>
      <c r="AO78" s="37" t="e">
        <f>IF(AND(H78&lt;1951),VLOOKUP(K78,Masterf!$F$11:$N$25,9),IF(AND(H78&gt;=1951,H78&lt;1956),VLOOKUP(K78,Masterf!$F$11:$N$25,8),IF(AND(H78&gt;=1956,H78&lt;1961),VLOOKUP(K78,Masterf!$F$11:$N$25,7),IF(AND(H78&gt;=1961,H78&lt;1966),VLOOKUP(K78,Masterf!$F$11:$N$25,6),IF(AND(H78&gt;=1966,H78&lt;1971),VLOOKUP(K78,Masterf!$F$11:$N$25,5),IF(AND(H78&gt;=1971,H78&lt;1976),VLOOKUP(K78,Masterf!$F$11:$N$25,4),IF(AND(H78&gt;=1976,H78&lt;1981),VLOOKUP(K78,Masterf!$F$11:$N$25,3),IF(AND(H78&gt;=1981,H78&lt;1986),VLOOKUP(K78,Masterf!$F$11:$N$25,2),"SENIOR"))))))))</f>
        <v>#N/A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</row>
    <row r="79" spans="2:124" s="5" customFormat="1" ht="30" customHeight="1" x14ac:dyDescent="0.2">
      <c r="B79" s="170"/>
      <c r="C79" s="171"/>
      <c r="D79" s="172"/>
      <c r="E79" s="173"/>
      <c r="F79" s="174" t="s">
        <v>30</v>
      </c>
      <c r="G79" s="175" t="s">
        <v>30</v>
      </c>
      <c r="H79" s="176"/>
      <c r="I79" s="177"/>
      <c r="J79" s="178" t="s">
        <v>30</v>
      </c>
      <c r="K79" s="179"/>
      <c r="L79" s="180"/>
      <c r="M79" s="181"/>
      <c r="N79" s="181"/>
      <c r="O79" s="182" t="str">
        <f t="shared" si="12"/>
        <v/>
      </c>
      <c r="P79" s="180"/>
      <c r="Q79" s="181"/>
      <c r="R79" s="181"/>
      <c r="S79" s="182" t="str">
        <f t="shared" si="13"/>
        <v/>
      </c>
      <c r="T79" s="207" t="str">
        <f t="shared" si="14"/>
        <v/>
      </c>
      <c r="U79" s="183" t="str">
        <f t="shared" si="20"/>
        <v xml:space="preserve">   </v>
      </c>
      <c r="V79" s="184" t="str">
        <f t="shared" si="15"/>
        <v xml:space="preserve"> </v>
      </c>
      <c r="W79" s="185" t="str">
        <f t="shared" si="16"/>
        <v/>
      </c>
      <c r="X79" s="209" t="str">
        <f>IF(E79="","",W79*VLOOKUP(2020-H79,Masterh!C$17:D$72,2,FALSE))</f>
        <v/>
      </c>
      <c r="Y79" s="73"/>
      <c r="AA79" s="37"/>
      <c r="AB79" s="32" t="e">
        <f>IF(E79="H",T79-HLOOKUP(V79,Masterh!$C$1:$CX$9,2,FALSE),T79-HLOOKUP(V79,Masterf!$C$1:$CD$9,2,FALSE))</f>
        <v>#VALUE!</v>
      </c>
      <c r="AC79" s="32" t="e">
        <f>IF(E79="H",T79-HLOOKUP(V79,Masterh!$C$1:$CX$9,3,FALSE),T79-HLOOKUP(V79,Masterf!$C$1:$CD$9,3,FALSE))</f>
        <v>#VALUE!</v>
      </c>
      <c r="AD79" s="32" t="e">
        <f>IF(E79="H",T79-HLOOKUP(V79,Masterh!$C$1:$CX$9,4,FALSE),T79-HLOOKUP(V79,Masterf!$C$1:$CD$9,4,FALSE))</f>
        <v>#VALUE!</v>
      </c>
      <c r="AE79" s="32" t="e">
        <f>IF(E79="H",T79-HLOOKUP(V79,Masterh!$C$1:$CX$9,5,FALSE),T79-HLOOKUP(V79,Masterf!$C$1:$CD$9,5,FALSE))</f>
        <v>#VALUE!</v>
      </c>
      <c r="AF79" s="32" t="e">
        <f>IF(E79="H",T79-HLOOKUP(V79,Masterh!$C$1:$CX$9,6,FALSE),T79-HLOOKUP(V79,Masterf!$C$1:$CD$9,6,FALSE))</f>
        <v>#VALUE!</v>
      </c>
      <c r="AG79" s="32" t="e">
        <f>IF(E79="H",T79-HLOOKUP(V79,Masterh!$C$1:$CX$9,7,FALSE),T79-HLOOKUP(V79,Masterf!$C$1:$CD$9,7,FALSE))</f>
        <v>#VALUE!</v>
      </c>
      <c r="AH79" s="32" t="e">
        <f>IF(E79="H",T79-HLOOKUP(V79,Masterh!$C$1:$CX$9,8,FALSE),T79-HLOOKUP(V79,Masterf!$C$1:$CD$9,8,FALSE))</f>
        <v>#VALUE!</v>
      </c>
      <c r="AI79" s="32" t="e">
        <f>IF(E79="H",T79-HLOOKUP(V79,Masterh!$C$1:$CX$9,9,FALSE),T79-HLOOKUP(V79,Masterf!$C$1:$CD$9,9,FALSE))</f>
        <v>#VALUE!</v>
      </c>
      <c r="AJ79" s="51" t="str">
        <f t="shared" si="17"/>
        <v xml:space="preserve"> </v>
      </c>
      <c r="AK79" s="37"/>
      <c r="AL79" s="52" t="str">
        <f t="shared" si="18"/>
        <v xml:space="preserve"> </v>
      </c>
      <c r="AM79" s="53" t="str">
        <f t="shared" si="19"/>
        <v xml:space="preserve"> </v>
      </c>
      <c r="AN79" s="37" t="e">
        <f>IF(AND(H79&lt;1920),VLOOKUP(K79,Masterh!$F$11:$P$29,11),IF(AND(H79&gt;=1920,H79&lt;1941),VLOOKUP(K79,Masterh!$F$11:$P$29,11),IF(AND(H79&gt;=1941,H79&lt;1946),VLOOKUP(K79,Masterh!$F$11:$P$29,10),IF(AND(H79&gt;=1946,H79&lt;1951),VLOOKUP(K79,Masterh!$F$11:$P$29,9),IF(AND(H79&gt;=1951,H79&lt;1956),VLOOKUP(K79,Masterh!$F$11:$P$29,8),IF(AND(H79&gt;=1956,H79&lt;1961),VLOOKUP(K79,Masterh!$F$11:$P$29,7),IF(AND(H79&gt;=1961,H79&lt;1966),VLOOKUP(K79,Masterh!$F$11:$P$29,6),IF(AND(H79&gt;=1966,H79&lt;1971),VLOOKUP(K79,Masterh!$F$11:$P$29,5),IF(AND(H79&gt;=1971,H79&lt;1976),VLOOKUP(K79,Masterh!$F$11:$P$29,4),IF(AND(H79&gt;=1976,H79&lt;1981),VLOOKUP(K79,Masterh!$F$11:$P$29,3),IF(AND(H79&gt;=1981,H79&lt;1986),VLOOKUP(K79,Masterh!$F$11:$P$29,2),"SENIOR")))))))))))</f>
        <v>#N/A</v>
      </c>
      <c r="AO79" s="37" t="e">
        <f>IF(AND(H79&lt;1951),VLOOKUP(K79,Masterf!$F$11:$N$25,9),IF(AND(H79&gt;=1951,H79&lt;1956),VLOOKUP(K79,Masterf!$F$11:$N$25,8),IF(AND(H79&gt;=1956,H79&lt;1961),VLOOKUP(K79,Masterf!$F$11:$N$25,7),IF(AND(H79&gt;=1961,H79&lt;1966),VLOOKUP(K79,Masterf!$F$11:$N$25,6),IF(AND(H79&gt;=1966,H79&lt;1971),VLOOKUP(K79,Masterf!$F$11:$N$25,5),IF(AND(H79&gt;=1971,H79&lt;1976),VLOOKUP(K79,Masterf!$F$11:$N$25,4),IF(AND(H79&gt;=1976,H79&lt;1981),VLOOKUP(K79,Masterf!$F$11:$N$25,3),IF(AND(H79&gt;=1981,H79&lt;1986),VLOOKUP(K79,Masterf!$F$11:$N$25,2),"SENIOR"))))))))</f>
        <v>#N/A</v>
      </c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</row>
    <row r="80" spans="2:124" s="5" customFormat="1" ht="30" customHeight="1" x14ac:dyDescent="0.2">
      <c r="B80" s="170"/>
      <c r="C80" s="171"/>
      <c r="D80" s="172"/>
      <c r="E80" s="173"/>
      <c r="F80" s="174" t="s">
        <v>30</v>
      </c>
      <c r="G80" s="175" t="s">
        <v>30</v>
      </c>
      <c r="H80" s="176"/>
      <c r="I80" s="177"/>
      <c r="J80" s="178" t="s">
        <v>30</v>
      </c>
      <c r="K80" s="179"/>
      <c r="L80" s="180"/>
      <c r="M80" s="181"/>
      <c r="N80" s="181"/>
      <c r="O80" s="182" t="str">
        <f t="shared" si="12"/>
        <v/>
      </c>
      <c r="P80" s="180"/>
      <c r="Q80" s="181"/>
      <c r="R80" s="181"/>
      <c r="S80" s="182" t="str">
        <f t="shared" si="13"/>
        <v/>
      </c>
      <c r="T80" s="207" t="str">
        <f t="shared" si="14"/>
        <v/>
      </c>
      <c r="U80" s="183" t="str">
        <f t="shared" si="20"/>
        <v xml:space="preserve">   </v>
      </c>
      <c r="V80" s="184" t="str">
        <f t="shared" si="15"/>
        <v xml:space="preserve"> </v>
      </c>
      <c r="W80" s="185" t="str">
        <f t="shared" si="16"/>
        <v/>
      </c>
      <c r="X80" s="209" t="str">
        <f>IF(E80="","",W80*VLOOKUP(2020-H80,Masterh!C$17:D$72,2,FALSE))</f>
        <v/>
      </c>
      <c r="Y80" s="73"/>
      <c r="AA80" s="37"/>
      <c r="AB80" s="32" t="e">
        <f>IF(E80="H",T80-HLOOKUP(V80,Masterh!$C$1:$CX$9,2,FALSE),T80-HLOOKUP(V80,Masterf!$C$1:$CD$9,2,FALSE))</f>
        <v>#VALUE!</v>
      </c>
      <c r="AC80" s="32" t="e">
        <f>IF(E80="H",T80-HLOOKUP(V80,Masterh!$C$1:$CX$9,3,FALSE),T80-HLOOKUP(V80,Masterf!$C$1:$CD$9,3,FALSE))</f>
        <v>#VALUE!</v>
      </c>
      <c r="AD80" s="32" t="e">
        <f>IF(E80="H",T80-HLOOKUP(V80,Masterh!$C$1:$CX$9,4,FALSE),T80-HLOOKUP(V80,Masterf!$C$1:$CD$9,4,FALSE))</f>
        <v>#VALUE!</v>
      </c>
      <c r="AE80" s="32" t="e">
        <f>IF(E80="H",T80-HLOOKUP(V80,Masterh!$C$1:$CX$9,5,FALSE),T80-HLOOKUP(V80,Masterf!$C$1:$CD$9,5,FALSE))</f>
        <v>#VALUE!</v>
      </c>
      <c r="AF80" s="32" t="e">
        <f>IF(E80="H",T80-HLOOKUP(V80,Masterh!$C$1:$CX$9,6,FALSE),T80-HLOOKUP(V80,Masterf!$C$1:$CD$9,6,FALSE))</f>
        <v>#VALUE!</v>
      </c>
      <c r="AG80" s="32" t="e">
        <f>IF(E80="H",T80-HLOOKUP(V80,Masterh!$C$1:$CX$9,7,FALSE),T80-HLOOKUP(V80,Masterf!$C$1:$CD$9,7,FALSE))</f>
        <v>#VALUE!</v>
      </c>
      <c r="AH80" s="32" t="e">
        <f>IF(E80="H",T80-HLOOKUP(V80,Masterh!$C$1:$CX$9,8,FALSE),T80-HLOOKUP(V80,Masterf!$C$1:$CD$9,8,FALSE))</f>
        <v>#VALUE!</v>
      </c>
      <c r="AI80" s="32" t="e">
        <f>IF(E80="H",T80-HLOOKUP(V80,Masterh!$C$1:$CX$9,9,FALSE),T80-HLOOKUP(V80,Masterf!$C$1:$CD$9,9,FALSE))</f>
        <v>#VALUE!</v>
      </c>
      <c r="AJ80" s="51" t="str">
        <f t="shared" si="17"/>
        <v xml:space="preserve"> </v>
      </c>
      <c r="AK80" s="37"/>
      <c r="AL80" s="52" t="str">
        <f t="shared" si="18"/>
        <v xml:space="preserve"> </v>
      </c>
      <c r="AM80" s="53" t="str">
        <f t="shared" si="19"/>
        <v xml:space="preserve"> </v>
      </c>
      <c r="AN80" s="37" t="e">
        <f>IF(AND(H80&lt;1920),VLOOKUP(K80,Masterh!$F$11:$P$29,11),IF(AND(H80&gt;=1920,H80&lt;1941),VLOOKUP(K80,Masterh!$F$11:$P$29,11),IF(AND(H80&gt;=1941,H80&lt;1946),VLOOKUP(K80,Masterh!$F$11:$P$29,10),IF(AND(H80&gt;=1946,H80&lt;1951),VLOOKUP(K80,Masterh!$F$11:$P$29,9),IF(AND(H80&gt;=1951,H80&lt;1956),VLOOKUP(K80,Masterh!$F$11:$P$29,8),IF(AND(H80&gt;=1956,H80&lt;1961),VLOOKUP(K80,Masterh!$F$11:$P$29,7),IF(AND(H80&gt;=1961,H80&lt;1966),VLOOKUP(K80,Masterh!$F$11:$P$29,6),IF(AND(H80&gt;=1966,H80&lt;1971),VLOOKUP(K80,Masterh!$F$11:$P$29,5),IF(AND(H80&gt;=1971,H80&lt;1976),VLOOKUP(K80,Masterh!$F$11:$P$29,4),IF(AND(H80&gt;=1976,H80&lt;1981),VLOOKUP(K80,Masterh!$F$11:$P$29,3),IF(AND(H80&gt;=1981,H80&lt;1986),VLOOKUP(K80,Masterh!$F$11:$P$29,2),"SENIOR")))))))))))</f>
        <v>#N/A</v>
      </c>
      <c r="AO80" s="37" t="e">
        <f>IF(AND(H80&lt;1951),VLOOKUP(K80,Masterf!$F$11:$N$25,9),IF(AND(H80&gt;=1951,H80&lt;1956),VLOOKUP(K80,Masterf!$F$11:$N$25,8),IF(AND(H80&gt;=1956,H80&lt;1961),VLOOKUP(K80,Masterf!$F$11:$N$25,7),IF(AND(H80&gt;=1961,H80&lt;1966),VLOOKUP(K80,Masterf!$F$11:$N$25,6),IF(AND(H80&gt;=1966,H80&lt;1971),VLOOKUP(K80,Masterf!$F$11:$N$25,5),IF(AND(H80&gt;=1971,H80&lt;1976),VLOOKUP(K80,Masterf!$F$11:$N$25,4),IF(AND(H80&gt;=1976,H80&lt;1981),VLOOKUP(K80,Masterf!$F$11:$N$25,3),IF(AND(H80&gt;=1981,H80&lt;1986),VLOOKUP(K80,Masterf!$F$11:$N$25,2),"SENIOR"))))))))</f>
        <v>#N/A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</row>
    <row r="81" spans="2:124" s="5" customFormat="1" ht="30" customHeight="1" x14ac:dyDescent="0.2">
      <c r="B81" s="170"/>
      <c r="C81" s="171"/>
      <c r="D81" s="172"/>
      <c r="E81" s="173"/>
      <c r="F81" s="174" t="s">
        <v>30</v>
      </c>
      <c r="G81" s="175" t="s">
        <v>30</v>
      </c>
      <c r="H81" s="176"/>
      <c r="I81" s="177"/>
      <c r="J81" s="178" t="s">
        <v>30</v>
      </c>
      <c r="K81" s="179"/>
      <c r="L81" s="180"/>
      <c r="M81" s="181"/>
      <c r="N81" s="181"/>
      <c r="O81" s="182" t="str">
        <f t="shared" si="12"/>
        <v/>
      </c>
      <c r="P81" s="180"/>
      <c r="Q81" s="181"/>
      <c r="R81" s="181"/>
      <c r="S81" s="182" t="str">
        <f t="shared" si="13"/>
        <v/>
      </c>
      <c r="T81" s="207" t="str">
        <f t="shared" si="14"/>
        <v/>
      </c>
      <c r="U81" s="183" t="str">
        <f t="shared" si="20"/>
        <v xml:space="preserve">   </v>
      </c>
      <c r="V81" s="184" t="str">
        <f t="shared" si="15"/>
        <v xml:space="preserve"> </v>
      </c>
      <c r="W81" s="185" t="str">
        <f t="shared" si="16"/>
        <v/>
      </c>
      <c r="X81" s="209" t="str">
        <f>IF(E81="","",W81*VLOOKUP(2020-H81,Masterh!C$17:D$72,2,FALSE))</f>
        <v/>
      </c>
      <c r="Y81" s="73"/>
      <c r="AA81" s="37"/>
      <c r="AB81" s="32" t="e">
        <f>IF(E81="H",T81-HLOOKUP(V81,Masterh!$C$1:$CX$9,2,FALSE),T81-HLOOKUP(V81,Masterf!$C$1:$CD$9,2,FALSE))</f>
        <v>#VALUE!</v>
      </c>
      <c r="AC81" s="32" t="e">
        <f>IF(E81="H",T81-HLOOKUP(V81,Masterh!$C$1:$CX$9,3,FALSE),T81-HLOOKUP(V81,Masterf!$C$1:$CD$9,3,FALSE))</f>
        <v>#VALUE!</v>
      </c>
      <c r="AD81" s="32" t="e">
        <f>IF(E81="H",T81-HLOOKUP(V81,Masterh!$C$1:$CX$9,4,FALSE),T81-HLOOKUP(V81,Masterf!$C$1:$CD$9,4,FALSE))</f>
        <v>#VALUE!</v>
      </c>
      <c r="AE81" s="32" t="e">
        <f>IF(E81="H",T81-HLOOKUP(V81,Masterh!$C$1:$CX$9,5,FALSE),T81-HLOOKUP(V81,Masterf!$C$1:$CD$9,5,FALSE))</f>
        <v>#VALUE!</v>
      </c>
      <c r="AF81" s="32" t="e">
        <f>IF(E81="H",T81-HLOOKUP(V81,Masterh!$C$1:$CX$9,6,FALSE),T81-HLOOKUP(V81,Masterf!$C$1:$CD$9,6,FALSE))</f>
        <v>#VALUE!</v>
      </c>
      <c r="AG81" s="32" t="e">
        <f>IF(E81="H",T81-HLOOKUP(V81,Masterh!$C$1:$CX$9,7,FALSE),T81-HLOOKUP(V81,Masterf!$C$1:$CD$9,7,FALSE))</f>
        <v>#VALUE!</v>
      </c>
      <c r="AH81" s="32" t="e">
        <f>IF(E81="H",T81-HLOOKUP(V81,Masterh!$C$1:$CX$9,8,FALSE),T81-HLOOKUP(V81,Masterf!$C$1:$CD$9,8,FALSE))</f>
        <v>#VALUE!</v>
      </c>
      <c r="AI81" s="32" t="e">
        <f>IF(E81="H",T81-HLOOKUP(V81,Masterh!$C$1:$CX$9,9,FALSE),T81-HLOOKUP(V81,Masterf!$C$1:$CD$9,9,FALSE))</f>
        <v>#VALUE!</v>
      </c>
      <c r="AJ81" s="51" t="str">
        <f t="shared" si="17"/>
        <v xml:space="preserve"> </v>
      </c>
      <c r="AK81" s="37"/>
      <c r="AL81" s="52" t="str">
        <f t="shared" si="18"/>
        <v xml:space="preserve"> </v>
      </c>
      <c r="AM81" s="53" t="str">
        <f t="shared" si="19"/>
        <v xml:space="preserve"> </v>
      </c>
      <c r="AN81" s="37" t="e">
        <f>IF(AND(H81&lt;1920),VLOOKUP(K81,Masterh!$F$11:$P$29,11),IF(AND(H81&gt;=1920,H81&lt;1941),VLOOKUP(K81,Masterh!$F$11:$P$29,11),IF(AND(H81&gt;=1941,H81&lt;1946),VLOOKUP(K81,Masterh!$F$11:$P$29,10),IF(AND(H81&gt;=1946,H81&lt;1951),VLOOKUP(K81,Masterh!$F$11:$P$29,9),IF(AND(H81&gt;=1951,H81&lt;1956),VLOOKUP(K81,Masterh!$F$11:$P$29,8),IF(AND(H81&gt;=1956,H81&lt;1961),VLOOKUP(K81,Masterh!$F$11:$P$29,7),IF(AND(H81&gt;=1961,H81&lt;1966),VLOOKUP(K81,Masterh!$F$11:$P$29,6),IF(AND(H81&gt;=1966,H81&lt;1971),VLOOKUP(K81,Masterh!$F$11:$P$29,5),IF(AND(H81&gt;=1971,H81&lt;1976),VLOOKUP(K81,Masterh!$F$11:$P$29,4),IF(AND(H81&gt;=1976,H81&lt;1981),VLOOKUP(K81,Masterh!$F$11:$P$29,3),IF(AND(H81&gt;=1981,H81&lt;1986),VLOOKUP(K81,Masterh!$F$11:$P$29,2),"SENIOR")))))))))))</f>
        <v>#N/A</v>
      </c>
      <c r="AO81" s="37" t="e">
        <f>IF(AND(H81&lt;1951),VLOOKUP(K81,Masterf!$F$11:$N$25,9),IF(AND(H81&gt;=1951,H81&lt;1956),VLOOKUP(K81,Masterf!$F$11:$N$25,8),IF(AND(H81&gt;=1956,H81&lt;1961),VLOOKUP(K81,Masterf!$F$11:$N$25,7),IF(AND(H81&gt;=1961,H81&lt;1966),VLOOKUP(K81,Masterf!$F$11:$N$25,6),IF(AND(H81&gt;=1966,H81&lt;1971),VLOOKUP(K81,Masterf!$F$11:$N$25,5),IF(AND(H81&gt;=1971,H81&lt;1976),VLOOKUP(K81,Masterf!$F$11:$N$25,4),IF(AND(H81&gt;=1976,H81&lt;1981),VLOOKUP(K81,Masterf!$F$11:$N$25,3),IF(AND(H81&gt;=1981,H81&lt;1986),VLOOKUP(K81,Masterf!$F$11:$N$25,2),"SENIOR"))))))))</f>
        <v>#N/A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</row>
    <row r="82" spans="2:124" s="5" customFormat="1" ht="30" customHeight="1" x14ac:dyDescent="0.2">
      <c r="B82" s="170"/>
      <c r="C82" s="171"/>
      <c r="D82" s="172"/>
      <c r="E82" s="173"/>
      <c r="F82" s="174" t="s">
        <v>30</v>
      </c>
      <c r="G82" s="175" t="s">
        <v>30</v>
      </c>
      <c r="H82" s="176"/>
      <c r="I82" s="177"/>
      <c r="J82" s="178" t="s">
        <v>30</v>
      </c>
      <c r="K82" s="179"/>
      <c r="L82" s="180"/>
      <c r="M82" s="181"/>
      <c r="N82" s="181"/>
      <c r="O82" s="182" t="str">
        <f t="shared" si="12"/>
        <v/>
      </c>
      <c r="P82" s="180"/>
      <c r="Q82" s="181"/>
      <c r="R82" s="181"/>
      <c r="S82" s="182" t="str">
        <f t="shared" si="13"/>
        <v/>
      </c>
      <c r="T82" s="207" t="str">
        <f t="shared" si="14"/>
        <v/>
      </c>
      <c r="U82" s="183" t="str">
        <f t="shared" si="20"/>
        <v xml:space="preserve">   </v>
      </c>
      <c r="V82" s="184" t="str">
        <f t="shared" si="15"/>
        <v xml:space="preserve"> </v>
      </c>
      <c r="W82" s="185" t="str">
        <f t="shared" si="16"/>
        <v/>
      </c>
      <c r="X82" s="209" t="str">
        <f>IF(E82="","",W82*VLOOKUP(2020-H82,Masterh!C$17:D$72,2,FALSE))</f>
        <v/>
      </c>
      <c r="Y82" s="73"/>
      <c r="AA82" s="37"/>
      <c r="AB82" s="32" t="e">
        <f>IF(E82="H",T82-HLOOKUP(V82,Masterh!$C$1:$CX$9,2,FALSE),T82-HLOOKUP(V82,Masterf!$C$1:$CD$9,2,FALSE))</f>
        <v>#VALUE!</v>
      </c>
      <c r="AC82" s="32" t="e">
        <f>IF(E82="H",T82-HLOOKUP(V82,Masterh!$C$1:$CX$9,3,FALSE),T82-HLOOKUP(V82,Masterf!$C$1:$CD$9,3,FALSE))</f>
        <v>#VALUE!</v>
      </c>
      <c r="AD82" s="32" t="e">
        <f>IF(E82="H",T82-HLOOKUP(V82,Masterh!$C$1:$CX$9,4,FALSE),T82-HLOOKUP(V82,Masterf!$C$1:$CD$9,4,FALSE))</f>
        <v>#VALUE!</v>
      </c>
      <c r="AE82" s="32" t="e">
        <f>IF(E82="H",T82-HLOOKUP(V82,Masterh!$C$1:$CX$9,5,FALSE),T82-HLOOKUP(V82,Masterf!$C$1:$CD$9,5,FALSE))</f>
        <v>#VALUE!</v>
      </c>
      <c r="AF82" s="32" t="e">
        <f>IF(E82="H",T82-HLOOKUP(V82,Masterh!$C$1:$CX$9,6,FALSE),T82-HLOOKUP(V82,Masterf!$C$1:$CD$9,6,FALSE))</f>
        <v>#VALUE!</v>
      </c>
      <c r="AG82" s="32" t="e">
        <f>IF(E82="H",T82-HLOOKUP(V82,Masterh!$C$1:$CX$9,7,FALSE),T82-HLOOKUP(V82,Masterf!$C$1:$CD$9,7,FALSE))</f>
        <v>#VALUE!</v>
      </c>
      <c r="AH82" s="32" t="e">
        <f>IF(E82="H",T82-HLOOKUP(V82,Masterh!$C$1:$CX$9,8,FALSE),T82-HLOOKUP(V82,Masterf!$C$1:$CD$9,8,FALSE))</f>
        <v>#VALUE!</v>
      </c>
      <c r="AI82" s="32" t="e">
        <f>IF(E82="H",T82-HLOOKUP(V82,Masterh!$C$1:$CX$9,9,FALSE),T82-HLOOKUP(V82,Masterf!$C$1:$CD$9,9,FALSE))</f>
        <v>#VALUE!</v>
      </c>
      <c r="AJ82" s="51" t="str">
        <f t="shared" si="17"/>
        <v xml:space="preserve"> </v>
      </c>
      <c r="AK82" s="37"/>
      <c r="AL82" s="52" t="str">
        <f t="shared" si="18"/>
        <v xml:space="preserve"> </v>
      </c>
      <c r="AM82" s="53" t="str">
        <f t="shared" si="19"/>
        <v xml:space="preserve"> </v>
      </c>
      <c r="AN82" s="37" t="e">
        <f>IF(AND(H82&lt;1920),VLOOKUP(K82,Masterh!$F$11:$P$29,11),IF(AND(H82&gt;=1920,H82&lt;1941),VLOOKUP(K82,Masterh!$F$11:$P$29,11),IF(AND(H82&gt;=1941,H82&lt;1946),VLOOKUP(K82,Masterh!$F$11:$P$29,10),IF(AND(H82&gt;=1946,H82&lt;1951),VLOOKUP(K82,Masterh!$F$11:$P$29,9),IF(AND(H82&gt;=1951,H82&lt;1956),VLOOKUP(K82,Masterh!$F$11:$P$29,8),IF(AND(H82&gt;=1956,H82&lt;1961),VLOOKUP(K82,Masterh!$F$11:$P$29,7),IF(AND(H82&gt;=1961,H82&lt;1966),VLOOKUP(K82,Masterh!$F$11:$P$29,6),IF(AND(H82&gt;=1966,H82&lt;1971),VLOOKUP(K82,Masterh!$F$11:$P$29,5),IF(AND(H82&gt;=1971,H82&lt;1976),VLOOKUP(K82,Masterh!$F$11:$P$29,4),IF(AND(H82&gt;=1976,H82&lt;1981),VLOOKUP(K82,Masterh!$F$11:$P$29,3),IF(AND(H82&gt;=1981,H82&lt;1986),VLOOKUP(K82,Masterh!$F$11:$P$29,2),"SENIOR")))))))))))</f>
        <v>#N/A</v>
      </c>
      <c r="AO82" s="37" t="e">
        <f>IF(AND(H82&lt;1951),VLOOKUP(K82,Masterf!$F$11:$N$25,9),IF(AND(H82&gt;=1951,H82&lt;1956),VLOOKUP(K82,Masterf!$F$11:$N$25,8),IF(AND(H82&gt;=1956,H82&lt;1961),VLOOKUP(K82,Masterf!$F$11:$N$25,7),IF(AND(H82&gt;=1961,H82&lt;1966),VLOOKUP(K82,Masterf!$F$11:$N$25,6),IF(AND(H82&gt;=1966,H82&lt;1971),VLOOKUP(K82,Masterf!$F$11:$N$25,5),IF(AND(H82&gt;=1971,H82&lt;1976),VLOOKUP(K82,Masterf!$F$11:$N$25,4),IF(AND(H82&gt;=1976,H82&lt;1981),VLOOKUP(K82,Masterf!$F$11:$N$25,3),IF(AND(H82&gt;=1981,H82&lt;1986),VLOOKUP(K82,Masterf!$F$11:$N$25,2),"SENIOR"))))))))</f>
        <v>#N/A</v>
      </c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</row>
    <row r="83" spans="2:124" s="5" customFormat="1" ht="30" customHeight="1" x14ac:dyDescent="0.2">
      <c r="B83" s="170"/>
      <c r="C83" s="171"/>
      <c r="D83" s="172"/>
      <c r="E83" s="173"/>
      <c r="F83" s="174" t="s">
        <v>30</v>
      </c>
      <c r="G83" s="175" t="s">
        <v>30</v>
      </c>
      <c r="H83" s="176"/>
      <c r="I83" s="177"/>
      <c r="J83" s="178" t="s">
        <v>30</v>
      </c>
      <c r="K83" s="179"/>
      <c r="L83" s="180"/>
      <c r="M83" s="181"/>
      <c r="N83" s="181"/>
      <c r="O83" s="182" t="str">
        <f t="shared" si="12"/>
        <v/>
      </c>
      <c r="P83" s="180"/>
      <c r="Q83" s="181"/>
      <c r="R83" s="181"/>
      <c r="S83" s="182" t="str">
        <f t="shared" si="13"/>
        <v/>
      </c>
      <c r="T83" s="207" t="str">
        <f t="shared" si="14"/>
        <v/>
      </c>
      <c r="U83" s="183" t="str">
        <f t="shared" si="20"/>
        <v xml:space="preserve">   </v>
      </c>
      <c r="V83" s="184" t="str">
        <f t="shared" si="15"/>
        <v xml:space="preserve"> </v>
      </c>
      <c r="W83" s="185" t="str">
        <f t="shared" si="16"/>
        <v/>
      </c>
      <c r="X83" s="209" t="str">
        <f>IF(E83="","",W83*VLOOKUP(2020-H83,Masterh!C$17:D$72,2,FALSE))</f>
        <v/>
      </c>
      <c r="Y83" s="73"/>
      <c r="AA83" s="37"/>
      <c r="AB83" s="32" t="e">
        <f>IF(E83="H",T83-HLOOKUP(V83,Masterh!$C$1:$CX$9,2,FALSE),T83-HLOOKUP(V83,Masterf!$C$1:$CD$9,2,FALSE))</f>
        <v>#VALUE!</v>
      </c>
      <c r="AC83" s="32" t="e">
        <f>IF(E83="H",T83-HLOOKUP(V83,Masterh!$C$1:$CX$9,3,FALSE),T83-HLOOKUP(V83,Masterf!$C$1:$CD$9,3,FALSE))</f>
        <v>#VALUE!</v>
      </c>
      <c r="AD83" s="32" t="e">
        <f>IF(E83="H",T83-HLOOKUP(V83,Masterh!$C$1:$CX$9,4,FALSE),T83-HLOOKUP(V83,Masterf!$C$1:$CD$9,4,FALSE))</f>
        <v>#VALUE!</v>
      </c>
      <c r="AE83" s="32" t="e">
        <f>IF(E83="H",T83-HLOOKUP(V83,Masterh!$C$1:$CX$9,5,FALSE),T83-HLOOKUP(V83,Masterf!$C$1:$CD$9,5,FALSE))</f>
        <v>#VALUE!</v>
      </c>
      <c r="AF83" s="32" t="e">
        <f>IF(E83="H",T83-HLOOKUP(V83,Masterh!$C$1:$CX$9,6,FALSE),T83-HLOOKUP(V83,Masterf!$C$1:$CD$9,6,FALSE))</f>
        <v>#VALUE!</v>
      </c>
      <c r="AG83" s="32" t="e">
        <f>IF(E83="H",T83-HLOOKUP(V83,Masterh!$C$1:$CX$9,7,FALSE),T83-HLOOKUP(V83,Masterf!$C$1:$CD$9,7,FALSE))</f>
        <v>#VALUE!</v>
      </c>
      <c r="AH83" s="32" t="e">
        <f>IF(E83="H",T83-HLOOKUP(V83,Masterh!$C$1:$CX$9,8,FALSE),T83-HLOOKUP(V83,Masterf!$C$1:$CD$9,8,FALSE))</f>
        <v>#VALUE!</v>
      </c>
      <c r="AI83" s="32" t="e">
        <f>IF(E83="H",T83-HLOOKUP(V83,Masterh!$C$1:$CX$9,9,FALSE),T83-HLOOKUP(V83,Masterf!$C$1:$CD$9,9,FALSE))</f>
        <v>#VALUE!</v>
      </c>
      <c r="AJ83" s="51" t="str">
        <f t="shared" si="17"/>
        <v xml:space="preserve"> </v>
      </c>
      <c r="AK83" s="37"/>
      <c r="AL83" s="52" t="str">
        <f t="shared" si="18"/>
        <v xml:space="preserve"> </v>
      </c>
      <c r="AM83" s="53" t="str">
        <f t="shared" si="19"/>
        <v xml:space="preserve"> </v>
      </c>
      <c r="AN83" s="37" t="e">
        <f>IF(AND(H83&lt;1920),VLOOKUP(K83,Masterh!$F$11:$P$29,11),IF(AND(H83&gt;=1920,H83&lt;1941),VLOOKUP(K83,Masterh!$F$11:$P$29,11),IF(AND(H83&gt;=1941,H83&lt;1946),VLOOKUP(K83,Masterh!$F$11:$P$29,10),IF(AND(H83&gt;=1946,H83&lt;1951),VLOOKUP(K83,Masterh!$F$11:$P$29,9),IF(AND(H83&gt;=1951,H83&lt;1956),VLOOKUP(K83,Masterh!$F$11:$P$29,8),IF(AND(H83&gt;=1956,H83&lt;1961),VLOOKUP(K83,Masterh!$F$11:$P$29,7),IF(AND(H83&gt;=1961,H83&lt;1966),VLOOKUP(K83,Masterh!$F$11:$P$29,6),IF(AND(H83&gt;=1966,H83&lt;1971),VLOOKUP(K83,Masterh!$F$11:$P$29,5),IF(AND(H83&gt;=1971,H83&lt;1976),VLOOKUP(K83,Masterh!$F$11:$P$29,4),IF(AND(H83&gt;=1976,H83&lt;1981),VLOOKUP(K83,Masterh!$F$11:$P$29,3),IF(AND(H83&gt;=1981,H83&lt;1986),VLOOKUP(K83,Masterh!$F$11:$P$29,2),"SENIOR")))))))))))</f>
        <v>#N/A</v>
      </c>
      <c r="AO83" s="37" t="e">
        <f>IF(AND(H83&lt;1951),VLOOKUP(K83,Masterf!$F$11:$N$25,9),IF(AND(H83&gt;=1951,H83&lt;1956),VLOOKUP(K83,Masterf!$F$11:$N$25,8),IF(AND(H83&gt;=1956,H83&lt;1961),VLOOKUP(K83,Masterf!$F$11:$N$25,7),IF(AND(H83&gt;=1961,H83&lt;1966),VLOOKUP(K83,Masterf!$F$11:$N$25,6),IF(AND(H83&gt;=1966,H83&lt;1971),VLOOKUP(K83,Masterf!$F$11:$N$25,5),IF(AND(H83&gt;=1971,H83&lt;1976),VLOOKUP(K83,Masterf!$F$11:$N$25,4),IF(AND(H83&gt;=1976,H83&lt;1981),VLOOKUP(K83,Masterf!$F$11:$N$25,3),IF(AND(H83&gt;=1981,H83&lt;1986),VLOOKUP(K83,Masterf!$F$11:$N$25,2),"SENIOR"))))))))</f>
        <v>#N/A</v>
      </c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</row>
    <row r="84" spans="2:124" s="5" customFormat="1" ht="30" customHeight="1" x14ac:dyDescent="0.2">
      <c r="B84" s="170"/>
      <c r="C84" s="171"/>
      <c r="D84" s="172"/>
      <c r="E84" s="173"/>
      <c r="F84" s="174" t="s">
        <v>30</v>
      </c>
      <c r="G84" s="175" t="s">
        <v>30</v>
      </c>
      <c r="H84" s="176"/>
      <c r="I84" s="177"/>
      <c r="J84" s="178"/>
      <c r="K84" s="179"/>
      <c r="L84" s="180"/>
      <c r="M84" s="181"/>
      <c r="N84" s="181"/>
      <c r="O84" s="182" t="str">
        <f t="shared" si="12"/>
        <v/>
      </c>
      <c r="P84" s="180"/>
      <c r="Q84" s="181"/>
      <c r="R84" s="181"/>
      <c r="S84" s="182" t="str">
        <f t="shared" si="13"/>
        <v/>
      </c>
      <c r="T84" s="207" t="str">
        <f t="shared" si="14"/>
        <v/>
      </c>
      <c r="U84" s="183" t="str">
        <f t="shared" si="20"/>
        <v xml:space="preserve">   </v>
      </c>
      <c r="V84" s="184" t="str">
        <f t="shared" si="15"/>
        <v xml:space="preserve"> </v>
      </c>
      <c r="W84" s="185" t="str">
        <f t="shared" si="16"/>
        <v/>
      </c>
      <c r="X84" s="209" t="str">
        <f>IF(E84="","",W84*VLOOKUP(2020-H84,Masterh!C$17:D$72,2,FALSE))</f>
        <v/>
      </c>
      <c r="Y84" s="73"/>
      <c r="AA84" s="37"/>
      <c r="AB84" s="32" t="e">
        <f>IF(E84="H",T84-HLOOKUP(V84,Masterh!$C$1:$CX$9,2,FALSE),T84-HLOOKUP(V84,Masterf!$C$1:$CD$9,2,FALSE))</f>
        <v>#VALUE!</v>
      </c>
      <c r="AC84" s="32" t="e">
        <f>IF(E84="H",T84-HLOOKUP(V84,Masterh!$C$1:$CX$9,3,FALSE),T84-HLOOKUP(V84,Masterf!$C$1:$CD$9,3,FALSE))</f>
        <v>#VALUE!</v>
      </c>
      <c r="AD84" s="32" t="e">
        <f>IF(E84="H",T84-HLOOKUP(V84,Masterh!$C$1:$CX$9,4,FALSE),T84-HLOOKUP(V84,Masterf!$C$1:$CD$9,4,FALSE))</f>
        <v>#VALUE!</v>
      </c>
      <c r="AE84" s="32" t="e">
        <f>IF(E84="H",T84-HLOOKUP(V84,Masterh!$C$1:$CX$9,5,FALSE),T84-HLOOKUP(V84,Masterf!$C$1:$CD$9,5,FALSE))</f>
        <v>#VALUE!</v>
      </c>
      <c r="AF84" s="32" t="e">
        <f>IF(E84="H",T84-HLOOKUP(V84,Masterh!$C$1:$CX$9,6,FALSE),T84-HLOOKUP(V84,Masterf!$C$1:$CD$9,6,FALSE))</f>
        <v>#VALUE!</v>
      </c>
      <c r="AG84" s="32" t="e">
        <f>IF(E84="H",T84-HLOOKUP(V84,Masterh!$C$1:$CX$9,7,FALSE),T84-HLOOKUP(V84,Masterf!$C$1:$CD$9,7,FALSE))</f>
        <v>#VALUE!</v>
      </c>
      <c r="AH84" s="32" t="e">
        <f>IF(E84="H",T84-HLOOKUP(V84,Masterh!$C$1:$CX$9,8,FALSE),T84-HLOOKUP(V84,Masterf!$C$1:$CD$9,8,FALSE))</f>
        <v>#VALUE!</v>
      </c>
      <c r="AI84" s="32" t="e">
        <f>IF(E84="H",T84-HLOOKUP(V84,Masterh!$C$1:$CX$9,9,FALSE),T84-HLOOKUP(V84,Masterf!$C$1:$CD$9,9,FALSE))</f>
        <v>#VALUE!</v>
      </c>
      <c r="AJ84" s="51" t="str">
        <f t="shared" si="17"/>
        <v xml:space="preserve"> </v>
      </c>
      <c r="AK84" s="37"/>
      <c r="AL84" s="52" t="str">
        <f t="shared" si="18"/>
        <v xml:space="preserve"> </v>
      </c>
      <c r="AM84" s="53" t="str">
        <f t="shared" si="19"/>
        <v xml:space="preserve"> </v>
      </c>
      <c r="AN84" s="37" t="e">
        <f>IF(AND(H84&lt;1920),VLOOKUP(K84,Masterh!$F$11:$P$29,11),IF(AND(H84&gt;=1920,H84&lt;1941),VLOOKUP(K84,Masterh!$F$11:$P$29,11),IF(AND(H84&gt;=1941,H84&lt;1946),VLOOKUP(K84,Masterh!$F$11:$P$29,10),IF(AND(H84&gt;=1946,H84&lt;1951),VLOOKUP(K84,Masterh!$F$11:$P$29,9),IF(AND(H84&gt;=1951,H84&lt;1956),VLOOKUP(K84,Masterh!$F$11:$P$29,8),IF(AND(H84&gt;=1956,H84&lt;1961),VLOOKUP(K84,Masterh!$F$11:$P$29,7),IF(AND(H84&gt;=1961,H84&lt;1966),VLOOKUP(K84,Masterh!$F$11:$P$29,6),IF(AND(H84&gt;=1966,H84&lt;1971),VLOOKUP(K84,Masterh!$F$11:$P$29,5),IF(AND(H84&gt;=1971,H84&lt;1976),VLOOKUP(K84,Masterh!$F$11:$P$29,4),IF(AND(H84&gt;=1976,H84&lt;1981),VLOOKUP(K84,Masterh!$F$11:$P$29,3),IF(AND(H84&gt;=1981,H84&lt;1986),VLOOKUP(K84,Masterh!$F$11:$P$29,2),"SENIOR")))))))))))</f>
        <v>#N/A</v>
      </c>
      <c r="AO84" s="37" t="e">
        <f>IF(AND(H84&lt;1951),VLOOKUP(K84,Masterf!$F$11:$N$25,9),IF(AND(H84&gt;=1951,H84&lt;1956),VLOOKUP(K84,Masterf!$F$11:$N$25,8),IF(AND(H84&gt;=1956,H84&lt;1961),VLOOKUP(K84,Masterf!$F$11:$N$25,7),IF(AND(H84&gt;=1961,H84&lt;1966),VLOOKUP(K84,Masterf!$F$11:$N$25,6),IF(AND(H84&gt;=1966,H84&lt;1971),VLOOKUP(K84,Masterf!$F$11:$N$25,5),IF(AND(H84&gt;=1971,H84&lt;1976),VLOOKUP(K84,Masterf!$F$11:$N$25,4),IF(AND(H84&gt;=1976,H84&lt;1981),VLOOKUP(K84,Masterf!$F$11:$N$25,3),IF(AND(H84&gt;=1981,H84&lt;1986),VLOOKUP(K84,Masterf!$F$11:$N$25,2),"SENIOR"))))))))</f>
        <v>#N/A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</row>
    <row r="85" spans="2:124" s="5" customFormat="1" ht="30" customHeight="1" x14ac:dyDescent="0.2">
      <c r="B85" s="170"/>
      <c r="C85" s="171"/>
      <c r="D85" s="172"/>
      <c r="E85" s="173"/>
      <c r="F85" s="174" t="s">
        <v>30</v>
      </c>
      <c r="G85" s="175" t="s">
        <v>30</v>
      </c>
      <c r="H85" s="176"/>
      <c r="I85" s="177"/>
      <c r="J85" s="178"/>
      <c r="K85" s="179"/>
      <c r="L85" s="180"/>
      <c r="M85" s="181"/>
      <c r="N85" s="181"/>
      <c r="O85" s="182" t="str">
        <f t="shared" si="12"/>
        <v/>
      </c>
      <c r="P85" s="180"/>
      <c r="Q85" s="181"/>
      <c r="R85" s="181"/>
      <c r="S85" s="182" t="str">
        <f t="shared" si="13"/>
        <v/>
      </c>
      <c r="T85" s="207" t="str">
        <f t="shared" si="14"/>
        <v/>
      </c>
      <c r="U85" s="183" t="str">
        <f t="shared" si="20"/>
        <v xml:space="preserve">   </v>
      </c>
      <c r="V85" s="184" t="str">
        <f t="shared" si="15"/>
        <v xml:space="preserve"> </v>
      </c>
      <c r="W85" s="185" t="str">
        <f t="shared" si="16"/>
        <v/>
      </c>
      <c r="X85" s="209" t="str">
        <f>IF(E85="","",W85*VLOOKUP(2020-H85,Masterh!C$17:D$72,2,FALSE))</f>
        <v/>
      </c>
      <c r="Y85" s="73"/>
      <c r="AA85" s="37"/>
      <c r="AB85" s="32" t="e">
        <f>IF(E85="H",T85-HLOOKUP(V85,Masterh!$C$1:$CX$9,2,FALSE),T85-HLOOKUP(V85,Masterf!$C$1:$CD$9,2,FALSE))</f>
        <v>#VALUE!</v>
      </c>
      <c r="AC85" s="32" t="e">
        <f>IF(E85="H",T85-HLOOKUP(V85,Masterh!$C$1:$CX$9,3,FALSE),T85-HLOOKUP(V85,Masterf!$C$1:$CD$9,3,FALSE))</f>
        <v>#VALUE!</v>
      </c>
      <c r="AD85" s="32" t="e">
        <f>IF(E85="H",T85-HLOOKUP(V85,Masterh!$C$1:$CX$9,4,FALSE),T85-HLOOKUP(V85,Masterf!$C$1:$CD$9,4,FALSE))</f>
        <v>#VALUE!</v>
      </c>
      <c r="AE85" s="32" t="e">
        <f>IF(E85="H",T85-HLOOKUP(V85,Masterh!$C$1:$CX$9,5,FALSE),T85-HLOOKUP(V85,Masterf!$C$1:$CD$9,5,FALSE))</f>
        <v>#VALUE!</v>
      </c>
      <c r="AF85" s="32" t="e">
        <f>IF(E85="H",T85-HLOOKUP(V85,Masterh!$C$1:$CX$9,6,FALSE),T85-HLOOKUP(V85,Masterf!$C$1:$CD$9,6,FALSE))</f>
        <v>#VALUE!</v>
      </c>
      <c r="AG85" s="32" t="e">
        <f>IF(E85="H",T85-HLOOKUP(V85,Masterh!$C$1:$CX$9,7,FALSE),T85-HLOOKUP(V85,Masterf!$C$1:$CD$9,7,FALSE))</f>
        <v>#VALUE!</v>
      </c>
      <c r="AH85" s="32" t="e">
        <f>IF(E85="H",T85-HLOOKUP(V85,Masterh!$C$1:$CX$9,8,FALSE),T85-HLOOKUP(V85,Masterf!$C$1:$CD$9,8,FALSE))</f>
        <v>#VALUE!</v>
      </c>
      <c r="AI85" s="32" t="e">
        <f>IF(E85="H",T85-HLOOKUP(V85,Masterh!$C$1:$CX$9,9,FALSE),T85-HLOOKUP(V85,Masterf!$C$1:$CD$9,9,FALSE))</f>
        <v>#VALUE!</v>
      </c>
      <c r="AJ85" s="51" t="str">
        <f t="shared" si="17"/>
        <v xml:space="preserve"> </v>
      </c>
      <c r="AK85" s="37"/>
      <c r="AL85" s="52" t="str">
        <f t="shared" si="18"/>
        <v xml:space="preserve"> </v>
      </c>
      <c r="AM85" s="53" t="str">
        <f t="shared" si="19"/>
        <v xml:space="preserve"> </v>
      </c>
      <c r="AN85" s="37" t="e">
        <f>IF(AND(H85&lt;1920),VLOOKUP(K85,Masterh!$F$11:$P$29,11),IF(AND(H85&gt;=1920,H85&lt;1941),VLOOKUP(K85,Masterh!$F$11:$P$29,11),IF(AND(H85&gt;=1941,H85&lt;1946),VLOOKUP(K85,Masterh!$F$11:$P$29,10),IF(AND(H85&gt;=1946,H85&lt;1951),VLOOKUP(K85,Masterh!$F$11:$P$29,9),IF(AND(H85&gt;=1951,H85&lt;1956),VLOOKUP(K85,Masterh!$F$11:$P$29,8),IF(AND(H85&gt;=1956,H85&lt;1961),VLOOKUP(K85,Masterh!$F$11:$P$29,7),IF(AND(H85&gt;=1961,H85&lt;1966),VLOOKUP(K85,Masterh!$F$11:$P$29,6),IF(AND(H85&gt;=1966,H85&lt;1971),VLOOKUP(K85,Masterh!$F$11:$P$29,5),IF(AND(H85&gt;=1971,H85&lt;1976),VLOOKUP(K85,Masterh!$F$11:$P$29,4),IF(AND(H85&gt;=1976,H85&lt;1981),VLOOKUP(K85,Masterh!$F$11:$P$29,3),IF(AND(H85&gt;=1981,H85&lt;1986),VLOOKUP(K85,Masterh!$F$11:$P$29,2),"SENIOR")))))))))))</f>
        <v>#N/A</v>
      </c>
      <c r="AO85" s="37" t="e">
        <f>IF(AND(H85&lt;1951),VLOOKUP(K85,Masterf!$F$11:$N$25,9),IF(AND(H85&gt;=1951,H85&lt;1956),VLOOKUP(K85,Masterf!$F$11:$N$25,8),IF(AND(H85&gt;=1956,H85&lt;1961),VLOOKUP(K85,Masterf!$F$11:$N$25,7),IF(AND(H85&gt;=1961,H85&lt;1966),VLOOKUP(K85,Masterf!$F$11:$N$25,6),IF(AND(H85&gt;=1966,H85&lt;1971),VLOOKUP(K85,Masterf!$F$11:$N$25,5),IF(AND(H85&gt;=1971,H85&lt;1976),VLOOKUP(K85,Masterf!$F$11:$N$25,4),IF(AND(H85&gt;=1976,H85&lt;1981),VLOOKUP(K85,Masterf!$F$11:$N$25,3),IF(AND(H85&gt;=1981,H85&lt;1986),VLOOKUP(K85,Masterf!$F$11:$N$25,2),"SENIOR"))))))))</f>
        <v>#N/A</v>
      </c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</row>
    <row r="86" spans="2:124" s="5" customFormat="1" ht="30" customHeight="1" x14ac:dyDescent="0.2">
      <c r="B86" s="170"/>
      <c r="C86" s="171"/>
      <c r="D86" s="172"/>
      <c r="E86" s="173"/>
      <c r="F86" s="174" t="s">
        <v>30</v>
      </c>
      <c r="G86" s="175" t="s">
        <v>30</v>
      </c>
      <c r="H86" s="176"/>
      <c r="I86" s="177"/>
      <c r="J86" s="178"/>
      <c r="K86" s="179"/>
      <c r="L86" s="180"/>
      <c r="M86" s="181"/>
      <c r="N86" s="181"/>
      <c r="O86" s="182" t="str">
        <f t="shared" si="12"/>
        <v/>
      </c>
      <c r="P86" s="180"/>
      <c r="Q86" s="181"/>
      <c r="R86" s="181"/>
      <c r="S86" s="182" t="str">
        <f t="shared" si="13"/>
        <v/>
      </c>
      <c r="T86" s="207" t="str">
        <f t="shared" si="14"/>
        <v/>
      </c>
      <c r="U86" s="183" t="str">
        <f t="shared" si="20"/>
        <v xml:space="preserve">   </v>
      </c>
      <c r="V86" s="184" t="str">
        <f t="shared" si="15"/>
        <v xml:space="preserve"> </v>
      </c>
      <c r="W86" s="185" t="str">
        <f t="shared" si="16"/>
        <v/>
      </c>
      <c r="X86" s="209" t="str">
        <f>IF(E86="","",W86*VLOOKUP(2020-H86,Masterh!C$17:D$72,2,FALSE))</f>
        <v/>
      </c>
      <c r="Y86" s="73"/>
      <c r="AA86" s="37"/>
      <c r="AB86" s="32" t="e">
        <f>IF(E86="H",T86-HLOOKUP(V86,Masterh!$C$1:$CX$9,2,FALSE),T86-HLOOKUP(V86,Masterf!$C$1:$CD$9,2,FALSE))</f>
        <v>#VALUE!</v>
      </c>
      <c r="AC86" s="32" t="e">
        <f>IF(E86="H",T86-HLOOKUP(V86,Masterh!$C$1:$CX$9,3,FALSE),T86-HLOOKUP(V86,Masterf!$C$1:$CD$9,3,FALSE))</f>
        <v>#VALUE!</v>
      </c>
      <c r="AD86" s="32" t="e">
        <f>IF(E86="H",T86-HLOOKUP(V86,Masterh!$C$1:$CX$9,4,FALSE),T86-HLOOKUP(V86,Masterf!$C$1:$CD$9,4,FALSE))</f>
        <v>#VALUE!</v>
      </c>
      <c r="AE86" s="32" t="e">
        <f>IF(E86="H",T86-HLOOKUP(V86,Masterh!$C$1:$CX$9,5,FALSE),T86-HLOOKUP(V86,Masterf!$C$1:$CD$9,5,FALSE))</f>
        <v>#VALUE!</v>
      </c>
      <c r="AF86" s="32" t="e">
        <f>IF(E86="H",T86-HLOOKUP(V86,Masterh!$C$1:$CX$9,6,FALSE),T86-HLOOKUP(V86,Masterf!$C$1:$CD$9,6,FALSE))</f>
        <v>#VALUE!</v>
      </c>
      <c r="AG86" s="32" t="e">
        <f>IF(E86="H",T86-HLOOKUP(V86,Masterh!$C$1:$CX$9,7,FALSE),T86-HLOOKUP(V86,Masterf!$C$1:$CD$9,7,FALSE))</f>
        <v>#VALUE!</v>
      </c>
      <c r="AH86" s="32" t="e">
        <f>IF(E86="H",T86-HLOOKUP(V86,Masterh!$C$1:$CX$9,8,FALSE),T86-HLOOKUP(V86,Masterf!$C$1:$CD$9,8,FALSE))</f>
        <v>#VALUE!</v>
      </c>
      <c r="AI86" s="32" t="e">
        <f>IF(E86="H",T86-HLOOKUP(V86,Masterh!$C$1:$CX$9,9,FALSE),T86-HLOOKUP(V86,Masterf!$C$1:$CD$9,9,FALSE))</f>
        <v>#VALUE!</v>
      </c>
      <c r="AJ86" s="51" t="str">
        <f t="shared" si="17"/>
        <v xml:space="preserve"> </v>
      </c>
      <c r="AK86" s="37"/>
      <c r="AL86" s="52" t="str">
        <f t="shared" si="18"/>
        <v xml:space="preserve"> </v>
      </c>
      <c r="AM86" s="53" t="str">
        <f t="shared" si="19"/>
        <v xml:space="preserve"> </v>
      </c>
      <c r="AN86" s="37" t="e">
        <f>IF(AND(H86&lt;1920),VLOOKUP(K86,Masterh!$F$11:$P$29,11),IF(AND(H86&gt;=1920,H86&lt;1941),VLOOKUP(K86,Masterh!$F$11:$P$29,11),IF(AND(H86&gt;=1941,H86&lt;1946),VLOOKUP(K86,Masterh!$F$11:$P$29,10),IF(AND(H86&gt;=1946,H86&lt;1951),VLOOKUP(K86,Masterh!$F$11:$P$29,9),IF(AND(H86&gt;=1951,H86&lt;1956),VLOOKUP(K86,Masterh!$F$11:$P$29,8),IF(AND(H86&gt;=1956,H86&lt;1961),VLOOKUP(K86,Masterh!$F$11:$P$29,7),IF(AND(H86&gt;=1961,H86&lt;1966),VLOOKUP(K86,Masterh!$F$11:$P$29,6),IF(AND(H86&gt;=1966,H86&lt;1971),VLOOKUP(K86,Masterh!$F$11:$P$29,5),IF(AND(H86&gt;=1971,H86&lt;1976),VLOOKUP(K86,Masterh!$F$11:$P$29,4),IF(AND(H86&gt;=1976,H86&lt;1981),VLOOKUP(K86,Masterh!$F$11:$P$29,3),IF(AND(H86&gt;=1981,H86&lt;1986),VLOOKUP(K86,Masterh!$F$11:$P$29,2),"SENIOR")))))))))))</f>
        <v>#N/A</v>
      </c>
      <c r="AO86" s="37" t="e">
        <f>IF(AND(H86&lt;1951),VLOOKUP(K86,Masterf!$F$11:$N$25,9),IF(AND(H86&gt;=1951,H86&lt;1956),VLOOKUP(K86,Masterf!$F$11:$N$25,8),IF(AND(H86&gt;=1956,H86&lt;1961),VLOOKUP(K86,Masterf!$F$11:$N$25,7),IF(AND(H86&gt;=1961,H86&lt;1966),VLOOKUP(K86,Masterf!$F$11:$N$25,6),IF(AND(H86&gt;=1966,H86&lt;1971),VLOOKUP(K86,Masterf!$F$11:$N$25,5),IF(AND(H86&gt;=1971,H86&lt;1976),VLOOKUP(K86,Masterf!$F$11:$N$25,4),IF(AND(H86&gt;=1976,H86&lt;1981),VLOOKUP(K86,Masterf!$F$11:$N$25,3),IF(AND(H86&gt;=1981,H86&lt;1986),VLOOKUP(K86,Masterf!$F$11:$N$25,2),"SENIOR"))))))))</f>
        <v>#N/A</v>
      </c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</row>
    <row r="87" spans="2:124" s="5" customFormat="1" ht="30" customHeight="1" x14ac:dyDescent="0.2">
      <c r="B87" s="170"/>
      <c r="C87" s="171"/>
      <c r="D87" s="172"/>
      <c r="E87" s="173"/>
      <c r="F87" s="174" t="s">
        <v>30</v>
      </c>
      <c r="G87" s="175" t="s">
        <v>30</v>
      </c>
      <c r="H87" s="176"/>
      <c r="I87" s="177"/>
      <c r="J87" s="178"/>
      <c r="K87" s="179"/>
      <c r="L87" s="180"/>
      <c r="M87" s="181"/>
      <c r="N87" s="181"/>
      <c r="O87" s="182" t="str">
        <f t="shared" si="12"/>
        <v/>
      </c>
      <c r="P87" s="180"/>
      <c r="Q87" s="181"/>
      <c r="R87" s="181"/>
      <c r="S87" s="182" t="str">
        <f t="shared" si="13"/>
        <v/>
      </c>
      <c r="T87" s="207" t="str">
        <f t="shared" si="14"/>
        <v/>
      </c>
      <c r="U87" s="183" t="str">
        <f t="shared" si="20"/>
        <v xml:space="preserve">   </v>
      </c>
      <c r="V87" s="184" t="str">
        <f t="shared" si="15"/>
        <v xml:space="preserve"> </v>
      </c>
      <c r="W87" s="185" t="str">
        <f t="shared" si="16"/>
        <v/>
      </c>
      <c r="X87" s="209" t="str">
        <f>IF(E87="","",W87*VLOOKUP(2020-H87,Masterh!C$17:D$72,2,FALSE))</f>
        <v/>
      </c>
      <c r="Y87" s="73"/>
      <c r="AA87" s="37"/>
      <c r="AB87" s="32" t="e">
        <f>IF(E87="H",T87-HLOOKUP(V87,Masterh!$C$1:$CX$9,2,FALSE),T87-HLOOKUP(V87,Masterf!$C$1:$CD$9,2,FALSE))</f>
        <v>#VALUE!</v>
      </c>
      <c r="AC87" s="32" t="e">
        <f>IF(E87="H",T87-HLOOKUP(V87,Masterh!$C$1:$CX$9,3,FALSE),T87-HLOOKUP(V87,Masterf!$C$1:$CD$9,3,FALSE))</f>
        <v>#VALUE!</v>
      </c>
      <c r="AD87" s="32" t="e">
        <f>IF(E87="H",T87-HLOOKUP(V87,Masterh!$C$1:$CX$9,4,FALSE),T87-HLOOKUP(V87,Masterf!$C$1:$CD$9,4,FALSE))</f>
        <v>#VALUE!</v>
      </c>
      <c r="AE87" s="32" t="e">
        <f>IF(E87="H",T87-HLOOKUP(V87,Masterh!$C$1:$CX$9,5,FALSE),T87-HLOOKUP(V87,Masterf!$C$1:$CD$9,5,FALSE))</f>
        <v>#VALUE!</v>
      </c>
      <c r="AF87" s="32" t="e">
        <f>IF(E87="H",T87-HLOOKUP(V87,Masterh!$C$1:$CX$9,6,FALSE),T87-HLOOKUP(V87,Masterf!$C$1:$CD$9,6,FALSE))</f>
        <v>#VALUE!</v>
      </c>
      <c r="AG87" s="32" t="e">
        <f>IF(E87="H",T87-HLOOKUP(V87,Masterh!$C$1:$CX$9,7,FALSE),T87-HLOOKUP(V87,Masterf!$C$1:$CD$9,7,FALSE))</f>
        <v>#VALUE!</v>
      </c>
      <c r="AH87" s="32" t="e">
        <f>IF(E87="H",T87-HLOOKUP(V87,Masterh!$C$1:$CX$9,8,FALSE),T87-HLOOKUP(V87,Masterf!$C$1:$CD$9,8,FALSE))</f>
        <v>#VALUE!</v>
      </c>
      <c r="AI87" s="32" t="e">
        <f>IF(E87="H",T87-HLOOKUP(V87,Masterh!$C$1:$CX$9,9,FALSE),T87-HLOOKUP(V87,Masterf!$C$1:$CD$9,9,FALSE))</f>
        <v>#VALUE!</v>
      </c>
      <c r="AJ87" s="51" t="str">
        <f t="shared" si="17"/>
        <v xml:space="preserve"> </v>
      </c>
      <c r="AK87" s="37"/>
      <c r="AL87" s="52" t="str">
        <f t="shared" si="18"/>
        <v xml:space="preserve"> </v>
      </c>
      <c r="AM87" s="53" t="str">
        <f t="shared" si="19"/>
        <v xml:space="preserve"> </v>
      </c>
      <c r="AN87" s="37" t="e">
        <f>IF(AND(H87&lt;1920),VLOOKUP(K87,Masterh!$F$11:$P$29,11),IF(AND(H87&gt;=1920,H87&lt;1941),VLOOKUP(K87,Masterh!$F$11:$P$29,11),IF(AND(H87&gt;=1941,H87&lt;1946),VLOOKUP(K87,Masterh!$F$11:$P$29,10),IF(AND(H87&gt;=1946,H87&lt;1951),VLOOKUP(K87,Masterh!$F$11:$P$29,9),IF(AND(H87&gt;=1951,H87&lt;1956),VLOOKUP(K87,Masterh!$F$11:$P$29,8),IF(AND(H87&gt;=1956,H87&lt;1961),VLOOKUP(K87,Masterh!$F$11:$P$29,7),IF(AND(H87&gt;=1961,H87&lt;1966),VLOOKUP(K87,Masterh!$F$11:$P$29,6),IF(AND(H87&gt;=1966,H87&lt;1971),VLOOKUP(K87,Masterh!$F$11:$P$29,5),IF(AND(H87&gt;=1971,H87&lt;1976),VLOOKUP(K87,Masterh!$F$11:$P$29,4),IF(AND(H87&gt;=1976,H87&lt;1981),VLOOKUP(K87,Masterh!$F$11:$P$29,3),IF(AND(H87&gt;=1981,H87&lt;1986),VLOOKUP(K87,Masterh!$F$11:$P$29,2),"SENIOR")))))))))))</f>
        <v>#N/A</v>
      </c>
      <c r="AO87" s="37" t="e">
        <f>IF(AND(H87&lt;1951),VLOOKUP(K87,Masterf!$F$11:$N$25,9),IF(AND(H87&gt;=1951,H87&lt;1956),VLOOKUP(K87,Masterf!$F$11:$N$25,8),IF(AND(H87&gt;=1956,H87&lt;1961),VLOOKUP(K87,Masterf!$F$11:$N$25,7),IF(AND(H87&gt;=1961,H87&lt;1966),VLOOKUP(K87,Masterf!$F$11:$N$25,6),IF(AND(H87&gt;=1966,H87&lt;1971),VLOOKUP(K87,Masterf!$F$11:$N$25,5),IF(AND(H87&gt;=1971,H87&lt;1976),VLOOKUP(K87,Masterf!$F$11:$N$25,4),IF(AND(H87&gt;=1976,H87&lt;1981),VLOOKUP(K87,Masterf!$F$11:$N$25,3),IF(AND(H87&gt;=1981,H87&lt;1986),VLOOKUP(K87,Masterf!$F$11:$N$25,2),"SENIOR"))))))))</f>
        <v>#N/A</v>
      </c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</row>
    <row r="88" spans="2:124" s="5" customFormat="1" ht="30" customHeight="1" x14ac:dyDescent="0.2">
      <c r="B88" s="170"/>
      <c r="C88" s="171"/>
      <c r="D88" s="172"/>
      <c r="E88" s="173"/>
      <c r="F88" s="174" t="s">
        <v>30</v>
      </c>
      <c r="G88" s="175" t="s">
        <v>30</v>
      </c>
      <c r="H88" s="176"/>
      <c r="I88" s="177"/>
      <c r="J88" s="178" t="s">
        <v>30</v>
      </c>
      <c r="K88" s="179"/>
      <c r="L88" s="180"/>
      <c r="M88" s="181"/>
      <c r="N88" s="181"/>
      <c r="O88" s="182" t="str">
        <f t="shared" si="12"/>
        <v/>
      </c>
      <c r="P88" s="180"/>
      <c r="Q88" s="181"/>
      <c r="R88" s="181"/>
      <c r="S88" s="182" t="str">
        <f t="shared" si="13"/>
        <v/>
      </c>
      <c r="T88" s="207" t="str">
        <f t="shared" si="14"/>
        <v/>
      </c>
      <c r="U88" s="183" t="str">
        <f t="shared" si="20"/>
        <v xml:space="preserve">   </v>
      </c>
      <c r="V88" s="184" t="str">
        <f t="shared" si="15"/>
        <v xml:space="preserve"> </v>
      </c>
      <c r="W88" s="185" t="str">
        <f t="shared" si="16"/>
        <v/>
      </c>
      <c r="X88" s="209" t="str">
        <f>IF(E88="","",W88*VLOOKUP(2020-H88,Masterh!C$17:D$72,2,FALSE))</f>
        <v/>
      </c>
      <c r="Y88" s="73"/>
      <c r="AA88" s="37"/>
      <c r="AB88" s="32" t="e">
        <f>IF(E88="H",T88-HLOOKUP(V88,Masterh!$C$1:$CX$9,2,FALSE),T88-HLOOKUP(V88,Masterf!$C$1:$CD$9,2,FALSE))</f>
        <v>#VALUE!</v>
      </c>
      <c r="AC88" s="32" t="e">
        <f>IF(E88="H",T88-HLOOKUP(V88,Masterh!$C$1:$CX$9,3,FALSE),T88-HLOOKUP(V88,Masterf!$C$1:$CD$9,3,FALSE))</f>
        <v>#VALUE!</v>
      </c>
      <c r="AD88" s="32" t="e">
        <f>IF(E88="H",T88-HLOOKUP(V88,Masterh!$C$1:$CX$9,4,FALSE),T88-HLOOKUP(V88,Masterf!$C$1:$CD$9,4,FALSE))</f>
        <v>#VALUE!</v>
      </c>
      <c r="AE88" s="32" t="e">
        <f>IF(E88="H",T88-HLOOKUP(V88,Masterh!$C$1:$CX$9,5,FALSE),T88-HLOOKUP(V88,Masterf!$C$1:$CD$9,5,FALSE))</f>
        <v>#VALUE!</v>
      </c>
      <c r="AF88" s="32" t="e">
        <f>IF(E88="H",T88-HLOOKUP(V88,Masterh!$C$1:$CX$9,6,FALSE),T88-HLOOKUP(V88,Masterf!$C$1:$CD$9,6,FALSE))</f>
        <v>#VALUE!</v>
      </c>
      <c r="AG88" s="32" t="e">
        <f>IF(E88="H",T88-HLOOKUP(V88,Masterh!$C$1:$CX$9,7,FALSE),T88-HLOOKUP(V88,Masterf!$C$1:$CD$9,7,FALSE))</f>
        <v>#VALUE!</v>
      </c>
      <c r="AH88" s="32" t="e">
        <f>IF(E88="H",T88-HLOOKUP(V88,Masterh!$C$1:$CX$9,8,FALSE),T88-HLOOKUP(V88,Masterf!$C$1:$CD$9,8,FALSE))</f>
        <v>#VALUE!</v>
      </c>
      <c r="AI88" s="32" t="e">
        <f>IF(E88="H",T88-HLOOKUP(V88,Masterh!$C$1:$CX$9,9,FALSE),T88-HLOOKUP(V88,Masterf!$C$1:$CD$9,9,FALSE))</f>
        <v>#VALUE!</v>
      </c>
      <c r="AJ88" s="51" t="str">
        <f t="shared" si="17"/>
        <v xml:space="preserve"> </v>
      </c>
      <c r="AK88" s="37"/>
      <c r="AL88" s="52" t="str">
        <f t="shared" si="18"/>
        <v xml:space="preserve"> </v>
      </c>
      <c r="AM88" s="53" t="str">
        <f t="shared" si="19"/>
        <v xml:space="preserve"> </v>
      </c>
      <c r="AN88" s="37" t="e">
        <f>IF(AND(H88&lt;1920),VLOOKUP(K88,Masterh!$F$11:$P$29,11),IF(AND(H88&gt;=1920,H88&lt;1941),VLOOKUP(K88,Masterh!$F$11:$P$29,11),IF(AND(H88&gt;=1941,H88&lt;1946),VLOOKUP(K88,Masterh!$F$11:$P$29,10),IF(AND(H88&gt;=1946,H88&lt;1951),VLOOKUP(K88,Masterh!$F$11:$P$29,9),IF(AND(H88&gt;=1951,H88&lt;1956),VLOOKUP(K88,Masterh!$F$11:$P$29,8),IF(AND(H88&gt;=1956,H88&lt;1961),VLOOKUP(K88,Masterh!$F$11:$P$29,7),IF(AND(H88&gt;=1961,H88&lt;1966),VLOOKUP(K88,Masterh!$F$11:$P$29,6),IF(AND(H88&gt;=1966,H88&lt;1971),VLOOKUP(K88,Masterh!$F$11:$P$29,5),IF(AND(H88&gt;=1971,H88&lt;1976),VLOOKUP(K88,Masterh!$F$11:$P$29,4),IF(AND(H88&gt;=1976,H88&lt;1981),VLOOKUP(K88,Masterh!$F$11:$P$29,3),IF(AND(H88&gt;=1981,H88&lt;1986),VLOOKUP(K88,Masterh!$F$11:$P$29,2),"SENIOR")))))))))))</f>
        <v>#N/A</v>
      </c>
      <c r="AO88" s="37" t="e">
        <f>IF(AND(H88&lt;1951),VLOOKUP(K88,Masterf!$F$11:$N$25,9),IF(AND(H88&gt;=1951,H88&lt;1956),VLOOKUP(K88,Masterf!$F$11:$N$25,8),IF(AND(H88&gt;=1956,H88&lt;1961),VLOOKUP(K88,Masterf!$F$11:$N$25,7),IF(AND(H88&gt;=1961,H88&lt;1966),VLOOKUP(K88,Masterf!$F$11:$N$25,6),IF(AND(H88&gt;=1966,H88&lt;1971),VLOOKUP(K88,Masterf!$F$11:$N$25,5),IF(AND(H88&gt;=1971,H88&lt;1976),VLOOKUP(K88,Masterf!$F$11:$N$25,4),IF(AND(H88&gt;=1976,H88&lt;1981),VLOOKUP(K88,Masterf!$F$11:$N$25,3),IF(AND(H88&gt;=1981,H88&lt;1986),VLOOKUP(K88,Masterf!$F$11:$N$25,2),"SENIOR"))))))))</f>
        <v>#N/A</v>
      </c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</row>
    <row r="89" spans="2:124" s="5" customFormat="1" ht="30" customHeight="1" x14ac:dyDescent="0.2">
      <c r="B89" s="170"/>
      <c r="C89" s="171"/>
      <c r="D89" s="172"/>
      <c r="E89" s="173"/>
      <c r="F89" s="174" t="s">
        <v>30</v>
      </c>
      <c r="G89" s="175" t="s">
        <v>30</v>
      </c>
      <c r="H89" s="176"/>
      <c r="I89" s="177"/>
      <c r="J89" s="178" t="s">
        <v>30</v>
      </c>
      <c r="K89" s="179"/>
      <c r="L89" s="180"/>
      <c r="M89" s="181"/>
      <c r="N89" s="181"/>
      <c r="O89" s="182" t="str">
        <f t="shared" si="12"/>
        <v/>
      </c>
      <c r="P89" s="180"/>
      <c r="Q89" s="181"/>
      <c r="R89" s="181"/>
      <c r="S89" s="182" t="str">
        <f t="shared" si="13"/>
        <v/>
      </c>
      <c r="T89" s="207" t="str">
        <f t="shared" si="14"/>
        <v/>
      </c>
      <c r="U89" s="183" t="str">
        <f t="shared" si="20"/>
        <v xml:space="preserve">   </v>
      </c>
      <c r="V89" s="184" t="str">
        <f t="shared" si="15"/>
        <v xml:space="preserve"> </v>
      </c>
      <c r="W89" s="185" t="str">
        <f t="shared" si="16"/>
        <v/>
      </c>
      <c r="X89" s="209" t="str">
        <f>IF(E89="","",W89*VLOOKUP(2020-H89,Masterh!C$17:D$72,2,FALSE))</f>
        <v/>
      </c>
      <c r="Y89" s="73"/>
      <c r="AA89" s="37"/>
      <c r="AB89" s="32" t="e">
        <f>IF(E89="H",T89-HLOOKUP(V89,Masterh!$C$1:$CX$9,2,FALSE),T89-HLOOKUP(V89,Masterf!$C$1:$CD$9,2,FALSE))</f>
        <v>#VALUE!</v>
      </c>
      <c r="AC89" s="32" t="e">
        <f>IF(E89="H",T89-HLOOKUP(V89,Masterh!$C$1:$CX$9,3,FALSE),T89-HLOOKUP(V89,Masterf!$C$1:$CD$9,3,FALSE))</f>
        <v>#VALUE!</v>
      </c>
      <c r="AD89" s="32" t="e">
        <f>IF(E89="H",T89-HLOOKUP(V89,Masterh!$C$1:$CX$9,4,FALSE),T89-HLOOKUP(V89,Masterf!$C$1:$CD$9,4,FALSE))</f>
        <v>#VALUE!</v>
      </c>
      <c r="AE89" s="32" t="e">
        <f>IF(E89="H",T89-HLOOKUP(V89,Masterh!$C$1:$CX$9,5,FALSE),T89-HLOOKUP(V89,Masterf!$C$1:$CD$9,5,FALSE))</f>
        <v>#VALUE!</v>
      </c>
      <c r="AF89" s="32" t="e">
        <f>IF(E89="H",T89-HLOOKUP(V89,Masterh!$C$1:$CX$9,6,FALSE),T89-HLOOKUP(V89,Masterf!$C$1:$CD$9,6,FALSE))</f>
        <v>#VALUE!</v>
      </c>
      <c r="AG89" s="32" t="e">
        <f>IF(E89="H",T89-HLOOKUP(V89,Masterh!$C$1:$CX$9,7,FALSE),T89-HLOOKUP(V89,Masterf!$C$1:$CD$9,7,FALSE))</f>
        <v>#VALUE!</v>
      </c>
      <c r="AH89" s="32" t="e">
        <f>IF(E89="H",T89-HLOOKUP(V89,Masterh!$C$1:$CX$9,8,FALSE),T89-HLOOKUP(V89,Masterf!$C$1:$CD$9,8,FALSE))</f>
        <v>#VALUE!</v>
      </c>
      <c r="AI89" s="32" t="e">
        <f>IF(E89="H",T89-HLOOKUP(V89,Masterh!$C$1:$CX$9,9,FALSE),T89-HLOOKUP(V89,Masterf!$C$1:$CD$9,9,FALSE))</f>
        <v>#VALUE!</v>
      </c>
      <c r="AJ89" s="51" t="str">
        <f t="shared" si="17"/>
        <v xml:space="preserve"> </v>
      </c>
      <c r="AK89" s="37"/>
      <c r="AL89" s="52" t="str">
        <f t="shared" si="18"/>
        <v xml:space="preserve"> </v>
      </c>
      <c r="AM89" s="53" t="str">
        <f t="shared" si="19"/>
        <v xml:space="preserve"> </v>
      </c>
      <c r="AN89" s="37" t="e">
        <f>IF(AND(H89&lt;1920),VLOOKUP(K89,Masterh!$F$11:$P$29,11),IF(AND(H89&gt;=1920,H89&lt;1941),VLOOKUP(K89,Masterh!$F$11:$P$29,11),IF(AND(H89&gt;=1941,H89&lt;1946),VLOOKUP(K89,Masterh!$F$11:$P$29,10),IF(AND(H89&gt;=1946,H89&lt;1951),VLOOKUP(K89,Masterh!$F$11:$P$29,9),IF(AND(H89&gt;=1951,H89&lt;1956),VLOOKUP(K89,Masterh!$F$11:$P$29,8),IF(AND(H89&gt;=1956,H89&lt;1961),VLOOKUP(K89,Masterh!$F$11:$P$29,7),IF(AND(H89&gt;=1961,H89&lt;1966),VLOOKUP(K89,Masterh!$F$11:$P$29,6),IF(AND(H89&gt;=1966,H89&lt;1971),VLOOKUP(K89,Masterh!$F$11:$P$29,5),IF(AND(H89&gt;=1971,H89&lt;1976),VLOOKUP(K89,Masterh!$F$11:$P$29,4),IF(AND(H89&gt;=1976,H89&lt;1981),VLOOKUP(K89,Masterh!$F$11:$P$29,3),IF(AND(H89&gt;=1981,H89&lt;1986),VLOOKUP(K89,Masterh!$F$11:$P$29,2),"SENIOR")))))))))))</f>
        <v>#N/A</v>
      </c>
      <c r="AO89" s="37" t="e">
        <f>IF(AND(H89&lt;1951),VLOOKUP(K89,Masterf!$F$11:$N$25,9),IF(AND(H89&gt;=1951,H89&lt;1956),VLOOKUP(K89,Masterf!$F$11:$N$25,8),IF(AND(H89&gt;=1956,H89&lt;1961),VLOOKUP(K89,Masterf!$F$11:$N$25,7),IF(AND(H89&gt;=1961,H89&lt;1966),VLOOKUP(K89,Masterf!$F$11:$N$25,6),IF(AND(H89&gt;=1966,H89&lt;1971),VLOOKUP(K89,Masterf!$F$11:$N$25,5),IF(AND(H89&gt;=1971,H89&lt;1976),VLOOKUP(K89,Masterf!$F$11:$N$25,4),IF(AND(H89&gt;=1976,H89&lt;1981),VLOOKUP(K89,Masterf!$F$11:$N$25,3),IF(AND(H89&gt;=1981,H89&lt;1986),VLOOKUP(K89,Masterf!$F$11:$N$25,2),"SENIOR"))))))))</f>
        <v>#N/A</v>
      </c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</row>
    <row r="90" spans="2:124" s="5" customFormat="1" ht="30" customHeight="1" x14ac:dyDescent="0.2">
      <c r="B90" s="170"/>
      <c r="C90" s="171"/>
      <c r="D90" s="172"/>
      <c r="E90" s="173"/>
      <c r="F90" s="174"/>
      <c r="G90" s="175"/>
      <c r="H90" s="176"/>
      <c r="I90" s="177"/>
      <c r="J90" s="178"/>
      <c r="K90" s="179"/>
      <c r="L90" s="180"/>
      <c r="M90" s="181"/>
      <c r="N90" s="181"/>
      <c r="O90" s="182" t="str">
        <f t="shared" si="12"/>
        <v/>
      </c>
      <c r="P90" s="180"/>
      <c r="Q90" s="181"/>
      <c r="R90" s="181"/>
      <c r="S90" s="182" t="str">
        <f t="shared" si="13"/>
        <v/>
      </c>
      <c r="T90" s="207" t="str">
        <f t="shared" si="14"/>
        <v/>
      </c>
      <c r="U90" s="183" t="str">
        <f t="shared" si="20"/>
        <v xml:space="preserve">   </v>
      </c>
      <c r="V90" s="184" t="str">
        <f t="shared" si="15"/>
        <v xml:space="preserve"> </v>
      </c>
      <c r="W90" s="185" t="str">
        <f t="shared" si="16"/>
        <v/>
      </c>
      <c r="X90" s="209" t="str">
        <f>IF(E90="","",W90*VLOOKUP(2020-H90,Masterh!C$17:D$72,2,FALSE))</f>
        <v/>
      </c>
      <c r="Y90" s="73"/>
      <c r="AA90" s="37"/>
      <c r="AB90" s="32" t="e">
        <f>IF(E90="H",T90-HLOOKUP(V90,Masterh!$C$1:$CX$9,2,FALSE),T90-HLOOKUP(V90,Masterf!$C$1:$CD$9,2,FALSE))</f>
        <v>#VALUE!</v>
      </c>
      <c r="AC90" s="32" t="e">
        <f>IF(E90="H",T90-HLOOKUP(V90,Masterh!$C$1:$CX$9,3,FALSE),T90-HLOOKUP(V90,Masterf!$C$1:$CD$9,3,FALSE))</f>
        <v>#VALUE!</v>
      </c>
      <c r="AD90" s="32" t="e">
        <f>IF(E90="H",T90-HLOOKUP(V90,Masterh!$C$1:$CX$9,4,FALSE),T90-HLOOKUP(V90,Masterf!$C$1:$CD$9,4,FALSE))</f>
        <v>#VALUE!</v>
      </c>
      <c r="AE90" s="32" t="e">
        <f>IF(E90="H",T90-HLOOKUP(V90,Masterh!$C$1:$CX$9,5,FALSE),T90-HLOOKUP(V90,Masterf!$C$1:$CD$9,5,FALSE))</f>
        <v>#VALUE!</v>
      </c>
      <c r="AF90" s="32" t="e">
        <f>IF(E90="H",T90-HLOOKUP(V90,Masterh!$C$1:$CX$9,6,FALSE),T90-HLOOKUP(V90,Masterf!$C$1:$CD$9,6,FALSE))</f>
        <v>#VALUE!</v>
      </c>
      <c r="AG90" s="32" t="e">
        <f>IF(E90="H",T90-HLOOKUP(V90,Masterh!$C$1:$CX$9,7,FALSE),T90-HLOOKUP(V90,Masterf!$C$1:$CD$9,7,FALSE))</f>
        <v>#VALUE!</v>
      </c>
      <c r="AH90" s="32" t="e">
        <f>IF(E90="H",T90-HLOOKUP(V90,Masterh!$C$1:$CX$9,8,FALSE),T90-HLOOKUP(V90,Masterf!$C$1:$CD$9,8,FALSE))</f>
        <v>#VALUE!</v>
      </c>
      <c r="AI90" s="32" t="e">
        <f>IF(E90="H",T90-HLOOKUP(V90,Masterh!$C$1:$CX$9,9,FALSE),T90-HLOOKUP(V90,Masterf!$C$1:$CD$9,9,FALSE))</f>
        <v>#VALUE!</v>
      </c>
      <c r="AJ90" s="51" t="str">
        <f t="shared" si="17"/>
        <v xml:space="preserve"> </v>
      </c>
      <c r="AK90" s="37"/>
      <c r="AL90" s="52" t="str">
        <f t="shared" si="18"/>
        <v xml:space="preserve"> </v>
      </c>
      <c r="AM90" s="53" t="str">
        <f t="shared" si="19"/>
        <v xml:space="preserve"> </v>
      </c>
      <c r="AN90" s="37" t="e">
        <f>IF(AND(H90&lt;1920),VLOOKUP(K90,Masterh!$F$11:$P$29,11),IF(AND(H90&gt;=1920,H90&lt;1941),VLOOKUP(K90,Masterh!$F$11:$P$29,11),IF(AND(H90&gt;=1941,H90&lt;1946),VLOOKUP(K90,Masterh!$F$11:$P$29,10),IF(AND(H90&gt;=1946,H90&lt;1951),VLOOKUP(K90,Masterh!$F$11:$P$29,9),IF(AND(H90&gt;=1951,H90&lt;1956),VLOOKUP(K90,Masterh!$F$11:$P$29,8),IF(AND(H90&gt;=1956,H90&lt;1961),VLOOKUP(K90,Masterh!$F$11:$P$29,7),IF(AND(H90&gt;=1961,H90&lt;1966),VLOOKUP(K90,Masterh!$F$11:$P$29,6),IF(AND(H90&gt;=1966,H90&lt;1971),VLOOKUP(K90,Masterh!$F$11:$P$29,5),IF(AND(H90&gt;=1971,H90&lt;1976),VLOOKUP(K90,Masterh!$F$11:$P$29,4),IF(AND(H90&gt;=1976,H90&lt;1981),VLOOKUP(K90,Masterh!$F$11:$P$29,3),IF(AND(H90&gt;=1981,H90&lt;1986),VLOOKUP(K90,Masterh!$F$11:$P$29,2),"SENIOR")))))))))))</f>
        <v>#N/A</v>
      </c>
      <c r="AO90" s="37" t="e">
        <f>IF(AND(H90&lt;1951),VLOOKUP(K90,Masterf!$F$11:$N$25,9),IF(AND(H90&gt;=1951,H90&lt;1956),VLOOKUP(K90,Masterf!$F$11:$N$25,8),IF(AND(H90&gt;=1956,H90&lt;1961),VLOOKUP(K90,Masterf!$F$11:$N$25,7),IF(AND(H90&gt;=1961,H90&lt;1966),VLOOKUP(K90,Masterf!$F$11:$N$25,6),IF(AND(H90&gt;=1966,H90&lt;1971),VLOOKUP(K90,Masterf!$F$11:$N$25,5),IF(AND(H90&gt;=1971,H90&lt;1976),VLOOKUP(K90,Masterf!$F$11:$N$25,4),IF(AND(H90&gt;=1976,H90&lt;1981),VLOOKUP(K90,Masterf!$F$11:$N$25,3),IF(AND(H90&gt;=1981,H90&lt;1986),VLOOKUP(K90,Masterf!$F$11:$N$25,2),"SENIOR"))))))))</f>
        <v>#N/A</v>
      </c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</row>
    <row r="91" spans="2:124" s="5" customFormat="1" ht="30" customHeight="1" x14ac:dyDescent="0.2">
      <c r="B91" s="170"/>
      <c r="C91" s="171"/>
      <c r="D91" s="172"/>
      <c r="E91" s="173"/>
      <c r="F91" s="174" t="s">
        <v>30</v>
      </c>
      <c r="G91" s="175" t="s">
        <v>30</v>
      </c>
      <c r="H91" s="176"/>
      <c r="I91" s="177"/>
      <c r="J91" s="178" t="s">
        <v>30</v>
      </c>
      <c r="K91" s="179"/>
      <c r="L91" s="180"/>
      <c r="M91" s="181"/>
      <c r="N91" s="181"/>
      <c r="O91" s="182" t="str">
        <f t="shared" si="12"/>
        <v/>
      </c>
      <c r="P91" s="180"/>
      <c r="Q91" s="181"/>
      <c r="R91" s="181"/>
      <c r="S91" s="182" t="str">
        <f t="shared" si="13"/>
        <v/>
      </c>
      <c r="T91" s="207" t="str">
        <f t="shared" si="14"/>
        <v/>
      </c>
      <c r="U91" s="183" t="str">
        <f t="shared" si="20"/>
        <v xml:space="preserve">   </v>
      </c>
      <c r="V91" s="184" t="str">
        <f t="shared" si="15"/>
        <v xml:space="preserve"> </v>
      </c>
      <c r="W91" s="185" t="str">
        <f t="shared" si="16"/>
        <v/>
      </c>
      <c r="X91" s="209" t="str">
        <f>IF(E91="","",W91*VLOOKUP(2020-H91,Masterh!C$17:D$72,2,FALSE))</f>
        <v/>
      </c>
      <c r="Y91" s="73"/>
      <c r="AA91" s="37"/>
      <c r="AB91" s="32" t="e">
        <f>IF(E91="H",T91-HLOOKUP(V91,Masterh!$C$1:$CX$9,2,FALSE),T91-HLOOKUP(V91,Masterf!$C$1:$CD$9,2,FALSE))</f>
        <v>#VALUE!</v>
      </c>
      <c r="AC91" s="32" t="e">
        <f>IF(E91="H",T91-HLOOKUP(V91,Masterh!$C$1:$CX$9,3,FALSE),T91-HLOOKUP(V91,Masterf!$C$1:$CD$9,3,FALSE))</f>
        <v>#VALUE!</v>
      </c>
      <c r="AD91" s="32" t="e">
        <f>IF(E91="H",T91-HLOOKUP(V91,Masterh!$C$1:$CX$9,4,FALSE),T91-HLOOKUP(V91,Masterf!$C$1:$CD$9,4,FALSE))</f>
        <v>#VALUE!</v>
      </c>
      <c r="AE91" s="32" t="e">
        <f>IF(E91="H",T91-HLOOKUP(V91,Masterh!$C$1:$CX$9,5,FALSE),T91-HLOOKUP(V91,Masterf!$C$1:$CD$9,5,FALSE))</f>
        <v>#VALUE!</v>
      </c>
      <c r="AF91" s="32" t="e">
        <f>IF(E91="H",T91-HLOOKUP(V91,Masterh!$C$1:$CX$9,6,FALSE),T91-HLOOKUP(V91,Masterf!$C$1:$CD$9,6,FALSE))</f>
        <v>#VALUE!</v>
      </c>
      <c r="AG91" s="32" t="e">
        <f>IF(E91="H",T91-HLOOKUP(V91,Masterh!$C$1:$CX$9,7,FALSE),T91-HLOOKUP(V91,Masterf!$C$1:$CD$9,7,FALSE))</f>
        <v>#VALUE!</v>
      </c>
      <c r="AH91" s="32" t="e">
        <f>IF(E91="H",T91-HLOOKUP(V91,Masterh!$C$1:$CX$9,8,FALSE),T91-HLOOKUP(V91,Masterf!$C$1:$CD$9,8,FALSE))</f>
        <v>#VALUE!</v>
      </c>
      <c r="AI91" s="32" t="e">
        <f>IF(E91="H",T91-HLOOKUP(V91,Masterh!$C$1:$CX$9,9,FALSE),T91-HLOOKUP(V91,Masterf!$C$1:$CD$9,9,FALSE))</f>
        <v>#VALUE!</v>
      </c>
      <c r="AJ91" s="51" t="str">
        <f t="shared" si="17"/>
        <v xml:space="preserve"> </v>
      </c>
      <c r="AK91" s="37"/>
      <c r="AL91" s="52" t="str">
        <f t="shared" si="18"/>
        <v xml:space="preserve"> </v>
      </c>
      <c r="AM91" s="53" t="str">
        <f t="shared" si="19"/>
        <v xml:space="preserve"> </v>
      </c>
      <c r="AN91" s="37" t="e">
        <f>IF(AND(H91&lt;1920),VLOOKUP(K91,Masterh!$F$11:$P$29,11),IF(AND(H91&gt;=1920,H91&lt;1941),VLOOKUP(K91,Masterh!$F$11:$P$29,11),IF(AND(H91&gt;=1941,H91&lt;1946),VLOOKUP(K91,Masterh!$F$11:$P$29,10),IF(AND(H91&gt;=1946,H91&lt;1951),VLOOKUP(K91,Masterh!$F$11:$P$29,9),IF(AND(H91&gt;=1951,H91&lt;1956),VLOOKUP(K91,Masterh!$F$11:$P$29,8),IF(AND(H91&gt;=1956,H91&lt;1961),VLOOKUP(K91,Masterh!$F$11:$P$29,7),IF(AND(H91&gt;=1961,H91&lt;1966),VLOOKUP(K91,Masterh!$F$11:$P$29,6),IF(AND(H91&gt;=1966,H91&lt;1971),VLOOKUP(K91,Masterh!$F$11:$P$29,5),IF(AND(H91&gt;=1971,H91&lt;1976),VLOOKUP(K91,Masterh!$F$11:$P$29,4),IF(AND(H91&gt;=1976,H91&lt;1981),VLOOKUP(K91,Masterh!$F$11:$P$29,3),IF(AND(H91&gt;=1981,H91&lt;1986),VLOOKUP(K91,Masterh!$F$11:$P$29,2),"SENIOR")))))))))))</f>
        <v>#N/A</v>
      </c>
      <c r="AO91" s="37" t="e">
        <f>IF(AND(H91&lt;1951),VLOOKUP(K91,Masterf!$F$11:$N$25,9),IF(AND(H91&gt;=1951,H91&lt;1956),VLOOKUP(K91,Masterf!$F$11:$N$25,8),IF(AND(H91&gt;=1956,H91&lt;1961),VLOOKUP(K91,Masterf!$F$11:$N$25,7),IF(AND(H91&gt;=1961,H91&lt;1966),VLOOKUP(K91,Masterf!$F$11:$N$25,6),IF(AND(H91&gt;=1966,H91&lt;1971),VLOOKUP(K91,Masterf!$F$11:$N$25,5),IF(AND(H91&gt;=1971,H91&lt;1976),VLOOKUP(K91,Masterf!$F$11:$N$25,4),IF(AND(H91&gt;=1976,H91&lt;1981),VLOOKUP(K91,Masterf!$F$11:$N$25,3),IF(AND(H91&gt;=1981,H91&lt;1986),VLOOKUP(K91,Masterf!$F$11:$N$25,2),"SENIOR"))))))))</f>
        <v>#N/A</v>
      </c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</row>
    <row r="92" spans="2:124" s="5" customFormat="1" ht="30" customHeight="1" x14ac:dyDescent="0.2">
      <c r="B92" s="170"/>
      <c r="C92" s="171"/>
      <c r="D92" s="172"/>
      <c r="E92" s="173"/>
      <c r="F92" s="174" t="s">
        <v>30</v>
      </c>
      <c r="G92" s="175" t="s">
        <v>30</v>
      </c>
      <c r="H92" s="176"/>
      <c r="I92" s="177"/>
      <c r="J92" s="178" t="s">
        <v>30</v>
      </c>
      <c r="K92" s="179"/>
      <c r="L92" s="180"/>
      <c r="M92" s="181"/>
      <c r="N92" s="181"/>
      <c r="O92" s="182" t="str">
        <f t="shared" si="12"/>
        <v/>
      </c>
      <c r="P92" s="180"/>
      <c r="Q92" s="181"/>
      <c r="R92" s="181"/>
      <c r="S92" s="182" t="str">
        <f t="shared" si="13"/>
        <v/>
      </c>
      <c r="T92" s="207" t="str">
        <f t="shared" si="14"/>
        <v/>
      </c>
      <c r="U92" s="183" t="str">
        <f t="shared" si="20"/>
        <v xml:space="preserve">   </v>
      </c>
      <c r="V92" s="184" t="str">
        <f t="shared" si="15"/>
        <v xml:space="preserve"> </v>
      </c>
      <c r="W92" s="185" t="str">
        <f t="shared" si="16"/>
        <v/>
      </c>
      <c r="X92" s="209" t="str">
        <f>IF(E92="","",W92*VLOOKUP(2020-H92,Masterh!C$17:D$72,2,FALSE))</f>
        <v/>
      </c>
      <c r="Y92" s="73"/>
      <c r="AA92" s="37"/>
      <c r="AB92" s="32" t="e">
        <f>IF(E92="H",T92-HLOOKUP(V92,Masterh!$C$1:$CX$9,2,FALSE),T92-HLOOKUP(V92,Masterf!$C$1:$CD$9,2,FALSE))</f>
        <v>#VALUE!</v>
      </c>
      <c r="AC92" s="32" t="e">
        <f>IF(E92="H",T92-HLOOKUP(V92,Masterh!$C$1:$CX$9,3,FALSE),T92-HLOOKUP(V92,Masterf!$C$1:$CD$9,3,FALSE))</f>
        <v>#VALUE!</v>
      </c>
      <c r="AD92" s="32" t="e">
        <f>IF(E92="H",T92-HLOOKUP(V92,Masterh!$C$1:$CX$9,4,FALSE),T92-HLOOKUP(V92,Masterf!$C$1:$CD$9,4,FALSE))</f>
        <v>#VALUE!</v>
      </c>
      <c r="AE92" s="32" t="e">
        <f>IF(E92="H",T92-HLOOKUP(V92,Masterh!$C$1:$CX$9,5,FALSE),T92-HLOOKUP(V92,Masterf!$C$1:$CD$9,5,FALSE))</f>
        <v>#VALUE!</v>
      </c>
      <c r="AF92" s="32" t="e">
        <f>IF(E92="H",T92-HLOOKUP(V92,Masterh!$C$1:$CX$9,6,FALSE),T92-HLOOKUP(V92,Masterf!$C$1:$CD$9,6,FALSE))</f>
        <v>#VALUE!</v>
      </c>
      <c r="AG92" s="32" t="e">
        <f>IF(E92="H",T92-HLOOKUP(V92,Masterh!$C$1:$CX$9,7,FALSE),T92-HLOOKUP(V92,Masterf!$C$1:$CD$9,7,FALSE))</f>
        <v>#VALUE!</v>
      </c>
      <c r="AH92" s="32" t="e">
        <f>IF(E92="H",T92-HLOOKUP(V92,Masterh!$C$1:$CX$9,8,FALSE),T92-HLOOKUP(V92,Masterf!$C$1:$CD$9,8,FALSE))</f>
        <v>#VALUE!</v>
      </c>
      <c r="AI92" s="32" t="e">
        <f>IF(E92="H",T92-HLOOKUP(V92,Masterh!$C$1:$CX$9,9,FALSE),T92-HLOOKUP(V92,Masterf!$C$1:$CD$9,9,FALSE))</f>
        <v>#VALUE!</v>
      </c>
      <c r="AJ92" s="51" t="str">
        <f t="shared" si="17"/>
        <v xml:space="preserve"> </v>
      </c>
      <c r="AK92" s="37"/>
      <c r="AL92" s="52" t="str">
        <f t="shared" si="18"/>
        <v xml:space="preserve"> </v>
      </c>
      <c r="AM92" s="53" t="str">
        <f t="shared" si="19"/>
        <v xml:space="preserve"> </v>
      </c>
      <c r="AN92" s="37" t="e">
        <f>IF(AND(H92&lt;1920),VLOOKUP(K92,Masterh!$F$11:$P$29,11),IF(AND(H92&gt;=1920,H92&lt;1941),VLOOKUP(K92,Masterh!$F$11:$P$29,11),IF(AND(H92&gt;=1941,H92&lt;1946),VLOOKUP(K92,Masterh!$F$11:$P$29,10),IF(AND(H92&gt;=1946,H92&lt;1951),VLOOKUP(K92,Masterh!$F$11:$P$29,9),IF(AND(H92&gt;=1951,H92&lt;1956),VLOOKUP(K92,Masterh!$F$11:$P$29,8),IF(AND(H92&gt;=1956,H92&lt;1961),VLOOKUP(K92,Masterh!$F$11:$P$29,7),IF(AND(H92&gt;=1961,H92&lt;1966),VLOOKUP(K92,Masterh!$F$11:$P$29,6),IF(AND(H92&gt;=1966,H92&lt;1971),VLOOKUP(K92,Masterh!$F$11:$P$29,5),IF(AND(H92&gt;=1971,H92&lt;1976),VLOOKUP(K92,Masterh!$F$11:$P$29,4),IF(AND(H92&gt;=1976,H92&lt;1981),VLOOKUP(K92,Masterh!$F$11:$P$29,3),IF(AND(H92&gt;=1981,H92&lt;1986),VLOOKUP(K92,Masterh!$F$11:$P$29,2),"SENIOR")))))))))))</f>
        <v>#N/A</v>
      </c>
      <c r="AO92" s="37" t="e">
        <f>IF(AND(H92&lt;1951),VLOOKUP(K92,Masterf!$F$11:$N$25,9),IF(AND(H92&gt;=1951,H92&lt;1956),VLOOKUP(K92,Masterf!$F$11:$N$25,8),IF(AND(H92&gt;=1956,H92&lt;1961),VLOOKUP(K92,Masterf!$F$11:$N$25,7),IF(AND(H92&gt;=1961,H92&lt;1966),VLOOKUP(K92,Masterf!$F$11:$N$25,6),IF(AND(H92&gt;=1966,H92&lt;1971),VLOOKUP(K92,Masterf!$F$11:$N$25,5),IF(AND(H92&gt;=1971,H92&lt;1976),VLOOKUP(K92,Masterf!$F$11:$N$25,4),IF(AND(H92&gt;=1976,H92&lt;1981),VLOOKUP(K92,Masterf!$F$11:$N$25,3),IF(AND(H92&gt;=1981,H92&lt;1986),VLOOKUP(K92,Masterf!$F$11:$N$25,2),"SENIOR"))))))))</f>
        <v>#N/A</v>
      </c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</row>
    <row r="93" spans="2:124" s="5" customFormat="1" ht="30" customHeight="1" x14ac:dyDescent="0.2">
      <c r="B93" s="170"/>
      <c r="C93" s="171"/>
      <c r="D93" s="172"/>
      <c r="E93" s="173"/>
      <c r="F93" s="174" t="s">
        <v>30</v>
      </c>
      <c r="G93" s="175" t="s">
        <v>30</v>
      </c>
      <c r="H93" s="176"/>
      <c r="I93" s="177"/>
      <c r="J93" s="178" t="s">
        <v>30</v>
      </c>
      <c r="K93" s="179"/>
      <c r="L93" s="180"/>
      <c r="M93" s="181"/>
      <c r="N93" s="181"/>
      <c r="O93" s="182" t="str">
        <f t="shared" si="12"/>
        <v/>
      </c>
      <c r="P93" s="180"/>
      <c r="Q93" s="181"/>
      <c r="R93" s="181"/>
      <c r="S93" s="182" t="str">
        <f t="shared" si="13"/>
        <v/>
      </c>
      <c r="T93" s="207" t="str">
        <f t="shared" si="14"/>
        <v/>
      </c>
      <c r="U93" s="183" t="str">
        <f t="shared" si="20"/>
        <v xml:space="preserve">   </v>
      </c>
      <c r="V93" s="184" t="str">
        <f t="shared" si="15"/>
        <v xml:space="preserve"> </v>
      </c>
      <c r="W93" s="185" t="str">
        <f t="shared" si="16"/>
        <v/>
      </c>
      <c r="X93" s="209" t="str">
        <f>IF(E93="","",W93*VLOOKUP(2020-H93,Masterh!C$17:D$72,2,FALSE))</f>
        <v/>
      </c>
      <c r="Y93" s="73"/>
      <c r="AA93" s="37"/>
      <c r="AB93" s="32" t="e">
        <f>IF(E93="H",T93-HLOOKUP(V93,Masterh!$C$1:$CX$9,2,FALSE),T93-HLOOKUP(V93,Masterf!$C$1:$CD$9,2,FALSE))</f>
        <v>#VALUE!</v>
      </c>
      <c r="AC93" s="32" t="e">
        <f>IF(E93="H",T93-HLOOKUP(V93,Masterh!$C$1:$CX$9,3,FALSE),T93-HLOOKUP(V93,Masterf!$C$1:$CD$9,3,FALSE))</f>
        <v>#VALUE!</v>
      </c>
      <c r="AD93" s="32" t="e">
        <f>IF(E93="H",T93-HLOOKUP(V93,Masterh!$C$1:$CX$9,4,FALSE),T93-HLOOKUP(V93,Masterf!$C$1:$CD$9,4,FALSE))</f>
        <v>#VALUE!</v>
      </c>
      <c r="AE93" s="32" t="e">
        <f>IF(E93="H",T93-HLOOKUP(V93,Masterh!$C$1:$CX$9,5,FALSE),T93-HLOOKUP(V93,Masterf!$C$1:$CD$9,5,FALSE))</f>
        <v>#VALUE!</v>
      </c>
      <c r="AF93" s="32" t="e">
        <f>IF(E93="H",T93-HLOOKUP(V93,Masterh!$C$1:$CX$9,6,FALSE),T93-HLOOKUP(V93,Masterf!$C$1:$CD$9,6,FALSE))</f>
        <v>#VALUE!</v>
      </c>
      <c r="AG93" s="32" t="e">
        <f>IF(E93="H",T93-HLOOKUP(V93,Masterh!$C$1:$CX$9,7,FALSE),T93-HLOOKUP(V93,Masterf!$C$1:$CD$9,7,FALSE))</f>
        <v>#VALUE!</v>
      </c>
      <c r="AH93" s="32" t="e">
        <f>IF(E93="H",T93-HLOOKUP(V93,Masterh!$C$1:$CX$9,8,FALSE),T93-HLOOKUP(V93,Masterf!$C$1:$CD$9,8,FALSE))</f>
        <v>#VALUE!</v>
      </c>
      <c r="AI93" s="32" t="e">
        <f>IF(E93="H",T93-HLOOKUP(V93,Masterh!$C$1:$CX$9,9,FALSE),T93-HLOOKUP(V93,Masterf!$C$1:$CD$9,9,FALSE))</f>
        <v>#VALUE!</v>
      </c>
      <c r="AJ93" s="51" t="str">
        <f t="shared" si="17"/>
        <v xml:space="preserve"> </v>
      </c>
      <c r="AK93" s="37"/>
      <c r="AL93" s="52" t="str">
        <f t="shared" si="18"/>
        <v xml:space="preserve"> </v>
      </c>
      <c r="AM93" s="53" t="str">
        <f t="shared" si="19"/>
        <v xml:space="preserve"> </v>
      </c>
      <c r="AN93" s="37" t="e">
        <f>IF(AND(H93&lt;1920),VLOOKUP(K93,Masterh!$F$11:$P$29,11),IF(AND(H93&gt;=1920,H93&lt;1941),VLOOKUP(K93,Masterh!$F$11:$P$29,11),IF(AND(H93&gt;=1941,H93&lt;1946),VLOOKUP(K93,Masterh!$F$11:$P$29,10),IF(AND(H93&gt;=1946,H93&lt;1951),VLOOKUP(K93,Masterh!$F$11:$P$29,9),IF(AND(H93&gt;=1951,H93&lt;1956),VLOOKUP(K93,Masterh!$F$11:$P$29,8),IF(AND(H93&gt;=1956,H93&lt;1961),VLOOKUP(K93,Masterh!$F$11:$P$29,7),IF(AND(H93&gt;=1961,H93&lt;1966),VLOOKUP(K93,Masterh!$F$11:$P$29,6),IF(AND(H93&gt;=1966,H93&lt;1971),VLOOKUP(K93,Masterh!$F$11:$P$29,5),IF(AND(H93&gt;=1971,H93&lt;1976),VLOOKUP(K93,Masterh!$F$11:$P$29,4),IF(AND(H93&gt;=1976,H93&lt;1981),VLOOKUP(K93,Masterh!$F$11:$P$29,3),IF(AND(H93&gt;=1981,H93&lt;1986),VLOOKUP(K93,Masterh!$F$11:$P$29,2),"SENIOR")))))))))))</f>
        <v>#N/A</v>
      </c>
      <c r="AO93" s="37" t="e">
        <f>IF(AND(H93&lt;1951),VLOOKUP(K93,Masterf!$F$11:$N$25,9),IF(AND(H93&gt;=1951,H93&lt;1956),VLOOKUP(K93,Masterf!$F$11:$N$25,8),IF(AND(H93&gt;=1956,H93&lt;1961),VLOOKUP(K93,Masterf!$F$11:$N$25,7),IF(AND(H93&gt;=1961,H93&lt;1966),VLOOKUP(K93,Masterf!$F$11:$N$25,6),IF(AND(H93&gt;=1966,H93&lt;1971),VLOOKUP(K93,Masterf!$F$11:$N$25,5),IF(AND(H93&gt;=1971,H93&lt;1976),VLOOKUP(K93,Masterf!$F$11:$N$25,4),IF(AND(H93&gt;=1976,H93&lt;1981),VLOOKUP(K93,Masterf!$F$11:$N$25,3),IF(AND(H93&gt;=1981,H93&lt;1986),VLOOKUP(K93,Masterf!$F$11:$N$25,2),"SENIOR"))))))))</f>
        <v>#N/A</v>
      </c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</row>
    <row r="94" spans="2:124" s="5" customFormat="1" ht="30" customHeight="1" x14ac:dyDescent="0.2">
      <c r="B94" s="170"/>
      <c r="C94" s="171"/>
      <c r="D94" s="172"/>
      <c r="E94" s="173"/>
      <c r="F94" s="174" t="s">
        <v>30</v>
      </c>
      <c r="G94" s="175" t="s">
        <v>30</v>
      </c>
      <c r="H94" s="176"/>
      <c r="I94" s="177"/>
      <c r="J94" s="178" t="s">
        <v>30</v>
      </c>
      <c r="K94" s="179"/>
      <c r="L94" s="180"/>
      <c r="M94" s="181"/>
      <c r="N94" s="181"/>
      <c r="O94" s="182" t="str">
        <f t="shared" si="12"/>
        <v/>
      </c>
      <c r="P94" s="180"/>
      <c r="Q94" s="181"/>
      <c r="R94" s="181"/>
      <c r="S94" s="182" t="str">
        <f t="shared" si="13"/>
        <v/>
      </c>
      <c r="T94" s="207" t="str">
        <f t="shared" si="14"/>
        <v/>
      </c>
      <c r="U94" s="183" t="str">
        <f t="shared" si="20"/>
        <v xml:space="preserve">   </v>
      </c>
      <c r="V94" s="184" t="str">
        <f t="shared" si="15"/>
        <v xml:space="preserve"> </v>
      </c>
      <c r="W94" s="185" t="str">
        <f t="shared" si="16"/>
        <v/>
      </c>
      <c r="X94" s="209" t="str">
        <f>IF(E94="","",W94*VLOOKUP(2020-H94,Masterh!C$17:D$72,2,FALSE))</f>
        <v/>
      </c>
      <c r="Y94" s="73"/>
      <c r="AA94" s="37"/>
      <c r="AB94" s="32" t="e">
        <f>IF(E94="H",T94-HLOOKUP(V94,Masterh!$C$1:$CX$9,2,FALSE),T94-HLOOKUP(V94,Masterf!$C$1:$CD$9,2,FALSE))</f>
        <v>#VALUE!</v>
      </c>
      <c r="AC94" s="32" t="e">
        <f>IF(E94="H",T94-HLOOKUP(V94,Masterh!$C$1:$CX$9,3,FALSE),T94-HLOOKUP(V94,Masterf!$C$1:$CD$9,3,FALSE))</f>
        <v>#VALUE!</v>
      </c>
      <c r="AD94" s="32" t="e">
        <f>IF(E94="H",T94-HLOOKUP(V94,Masterh!$C$1:$CX$9,4,FALSE),T94-HLOOKUP(V94,Masterf!$C$1:$CD$9,4,FALSE))</f>
        <v>#VALUE!</v>
      </c>
      <c r="AE94" s="32" t="e">
        <f>IF(E94="H",T94-HLOOKUP(V94,Masterh!$C$1:$CX$9,5,FALSE),T94-HLOOKUP(V94,Masterf!$C$1:$CD$9,5,FALSE))</f>
        <v>#VALUE!</v>
      </c>
      <c r="AF94" s="32" t="e">
        <f>IF(E94="H",T94-HLOOKUP(V94,Masterh!$C$1:$CX$9,6,FALSE),T94-HLOOKUP(V94,Masterf!$C$1:$CD$9,6,FALSE))</f>
        <v>#VALUE!</v>
      </c>
      <c r="AG94" s="32" t="e">
        <f>IF(E94="H",T94-HLOOKUP(V94,Masterh!$C$1:$CX$9,7,FALSE),T94-HLOOKUP(V94,Masterf!$C$1:$CD$9,7,FALSE))</f>
        <v>#VALUE!</v>
      </c>
      <c r="AH94" s="32" t="e">
        <f>IF(E94="H",T94-HLOOKUP(V94,Masterh!$C$1:$CX$9,8,FALSE),T94-HLOOKUP(V94,Masterf!$C$1:$CD$9,8,FALSE))</f>
        <v>#VALUE!</v>
      </c>
      <c r="AI94" s="32" t="e">
        <f>IF(E94="H",T94-HLOOKUP(V94,Masterh!$C$1:$CX$9,9,FALSE),T94-HLOOKUP(V94,Masterf!$C$1:$CD$9,9,FALSE))</f>
        <v>#VALUE!</v>
      </c>
      <c r="AJ94" s="51" t="str">
        <f t="shared" si="17"/>
        <v xml:space="preserve"> </v>
      </c>
      <c r="AK94" s="37"/>
      <c r="AL94" s="52" t="str">
        <f t="shared" si="18"/>
        <v xml:space="preserve"> </v>
      </c>
      <c r="AM94" s="53" t="str">
        <f t="shared" si="19"/>
        <v xml:space="preserve"> </v>
      </c>
      <c r="AN94" s="37" t="e">
        <f>IF(AND(H94&lt;1920),VLOOKUP(K94,Masterh!$F$11:$P$29,11),IF(AND(H94&gt;=1920,H94&lt;1941),VLOOKUP(K94,Masterh!$F$11:$P$29,11),IF(AND(H94&gt;=1941,H94&lt;1946),VLOOKUP(K94,Masterh!$F$11:$P$29,10),IF(AND(H94&gt;=1946,H94&lt;1951),VLOOKUP(K94,Masterh!$F$11:$P$29,9),IF(AND(H94&gt;=1951,H94&lt;1956),VLOOKUP(K94,Masterh!$F$11:$P$29,8),IF(AND(H94&gt;=1956,H94&lt;1961),VLOOKUP(K94,Masterh!$F$11:$P$29,7),IF(AND(H94&gt;=1961,H94&lt;1966),VLOOKUP(K94,Masterh!$F$11:$P$29,6),IF(AND(H94&gt;=1966,H94&lt;1971),VLOOKUP(K94,Masterh!$F$11:$P$29,5),IF(AND(H94&gt;=1971,H94&lt;1976),VLOOKUP(K94,Masterh!$F$11:$P$29,4),IF(AND(H94&gt;=1976,H94&lt;1981),VLOOKUP(K94,Masterh!$F$11:$P$29,3),IF(AND(H94&gt;=1981,H94&lt;1986),VLOOKUP(K94,Masterh!$F$11:$P$29,2),"SENIOR")))))))))))</f>
        <v>#N/A</v>
      </c>
      <c r="AO94" s="37" t="e">
        <f>IF(AND(H94&lt;1951),VLOOKUP(K94,Masterf!$F$11:$N$25,9),IF(AND(H94&gt;=1951,H94&lt;1956),VLOOKUP(K94,Masterf!$F$11:$N$25,8),IF(AND(H94&gt;=1956,H94&lt;1961),VLOOKUP(K94,Masterf!$F$11:$N$25,7),IF(AND(H94&gt;=1961,H94&lt;1966),VLOOKUP(K94,Masterf!$F$11:$N$25,6),IF(AND(H94&gt;=1966,H94&lt;1971),VLOOKUP(K94,Masterf!$F$11:$N$25,5),IF(AND(H94&gt;=1971,H94&lt;1976),VLOOKUP(K94,Masterf!$F$11:$N$25,4),IF(AND(H94&gt;=1976,H94&lt;1981),VLOOKUP(K94,Masterf!$F$11:$N$25,3),IF(AND(H94&gt;=1981,H94&lt;1986),VLOOKUP(K94,Masterf!$F$11:$N$25,2),"SENIOR"))))))))</f>
        <v>#N/A</v>
      </c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</row>
    <row r="95" spans="2:124" s="5" customFormat="1" ht="30" customHeight="1" x14ac:dyDescent="0.2">
      <c r="B95" s="170"/>
      <c r="C95" s="171"/>
      <c r="D95" s="172"/>
      <c r="E95" s="173"/>
      <c r="F95" s="174" t="s">
        <v>30</v>
      </c>
      <c r="G95" s="175" t="s">
        <v>30</v>
      </c>
      <c r="H95" s="176"/>
      <c r="I95" s="177"/>
      <c r="J95" s="178" t="s">
        <v>30</v>
      </c>
      <c r="K95" s="179"/>
      <c r="L95" s="180"/>
      <c r="M95" s="181"/>
      <c r="N95" s="181"/>
      <c r="O95" s="182" t="str">
        <f t="shared" si="12"/>
        <v/>
      </c>
      <c r="P95" s="180"/>
      <c r="Q95" s="181"/>
      <c r="R95" s="181"/>
      <c r="S95" s="182" t="str">
        <f t="shared" si="13"/>
        <v/>
      </c>
      <c r="T95" s="207" t="str">
        <f t="shared" si="14"/>
        <v/>
      </c>
      <c r="U95" s="183" t="str">
        <f t="shared" si="20"/>
        <v xml:space="preserve">   </v>
      </c>
      <c r="V95" s="184" t="str">
        <f t="shared" si="15"/>
        <v xml:space="preserve"> </v>
      </c>
      <c r="W95" s="185" t="str">
        <f t="shared" si="16"/>
        <v/>
      </c>
      <c r="X95" s="209" t="str">
        <f>IF(E95="","",W95*VLOOKUP(2020-H95,Masterh!C$17:D$72,2,FALSE))</f>
        <v/>
      </c>
      <c r="Y95" s="73"/>
      <c r="AA95" s="37"/>
      <c r="AB95" s="32" t="e">
        <f>IF(E95="H",T95-HLOOKUP(V95,Masterh!$C$1:$CX$9,2,FALSE),T95-HLOOKUP(V95,Masterf!$C$1:$CD$9,2,FALSE))</f>
        <v>#VALUE!</v>
      </c>
      <c r="AC95" s="32" t="e">
        <f>IF(E95="H",T95-HLOOKUP(V95,Masterh!$C$1:$CX$9,3,FALSE),T95-HLOOKUP(V95,Masterf!$C$1:$CD$9,3,FALSE))</f>
        <v>#VALUE!</v>
      </c>
      <c r="AD95" s="32" t="e">
        <f>IF(E95="H",T95-HLOOKUP(V95,Masterh!$C$1:$CX$9,4,FALSE),T95-HLOOKUP(V95,Masterf!$C$1:$CD$9,4,FALSE))</f>
        <v>#VALUE!</v>
      </c>
      <c r="AE95" s="32" t="e">
        <f>IF(E95="H",T95-HLOOKUP(V95,Masterh!$C$1:$CX$9,5,FALSE),T95-HLOOKUP(V95,Masterf!$C$1:$CD$9,5,FALSE))</f>
        <v>#VALUE!</v>
      </c>
      <c r="AF95" s="32" t="e">
        <f>IF(E95="H",T95-HLOOKUP(V95,Masterh!$C$1:$CX$9,6,FALSE),T95-HLOOKUP(V95,Masterf!$C$1:$CD$9,6,FALSE))</f>
        <v>#VALUE!</v>
      </c>
      <c r="AG95" s="32" t="e">
        <f>IF(E95="H",T95-HLOOKUP(V95,Masterh!$C$1:$CX$9,7,FALSE),T95-HLOOKUP(V95,Masterf!$C$1:$CD$9,7,FALSE))</f>
        <v>#VALUE!</v>
      </c>
      <c r="AH95" s="32" t="e">
        <f>IF(E95="H",T95-HLOOKUP(V95,Masterh!$C$1:$CX$9,8,FALSE),T95-HLOOKUP(V95,Masterf!$C$1:$CD$9,8,FALSE))</f>
        <v>#VALUE!</v>
      </c>
      <c r="AI95" s="32" t="e">
        <f>IF(E95="H",T95-HLOOKUP(V95,Masterh!$C$1:$CX$9,9,FALSE),T95-HLOOKUP(V95,Masterf!$C$1:$CD$9,9,FALSE))</f>
        <v>#VALUE!</v>
      </c>
      <c r="AJ95" s="51" t="str">
        <f t="shared" si="17"/>
        <v xml:space="preserve"> </v>
      </c>
      <c r="AK95" s="37"/>
      <c r="AL95" s="52" t="str">
        <f t="shared" si="18"/>
        <v xml:space="preserve"> </v>
      </c>
      <c r="AM95" s="53" t="str">
        <f t="shared" si="19"/>
        <v xml:space="preserve"> </v>
      </c>
      <c r="AN95" s="37" t="e">
        <f>IF(AND(H95&lt;1920),VLOOKUP(K95,Masterh!$F$11:$P$29,11),IF(AND(H95&gt;=1920,H95&lt;1941),VLOOKUP(K95,Masterh!$F$11:$P$29,11),IF(AND(H95&gt;=1941,H95&lt;1946),VLOOKUP(K95,Masterh!$F$11:$P$29,10),IF(AND(H95&gt;=1946,H95&lt;1951),VLOOKUP(K95,Masterh!$F$11:$P$29,9),IF(AND(H95&gt;=1951,H95&lt;1956),VLOOKUP(K95,Masterh!$F$11:$P$29,8),IF(AND(H95&gt;=1956,H95&lt;1961),VLOOKUP(K95,Masterh!$F$11:$P$29,7),IF(AND(H95&gt;=1961,H95&lt;1966),VLOOKUP(K95,Masterh!$F$11:$P$29,6),IF(AND(H95&gt;=1966,H95&lt;1971),VLOOKUP(K95,Masterh!$F$11:$P$29,5),IF(AND(H95&gt;=1971,H95&lt;1976),VLOOKUP(K95,Masterh!$F$11:$P$29,4),IF(AND(H95&gt;=1976,H95&lt;1981),VLOOKUP(K95,Masterh!$F$11:$P$29,3),IF(AND(H95&gt;=1981,H95&lt;1986),VLOOKUP(K95,Masterh!$F$11:$P$29,2),"SENIOR")))))))))))</f>
        <v>#N/A</v>
      </c>
      <c r="AO95" s="37" t="e">
        <f>IF(AND(H95&lt;1951),VLOOKUP(K95,Masterf!$F$11:$N$25,9),IF(AND(H95&gt;=1951,H95&lt;1956),VLOOKUP(K95,Masterf!$F$11:$N$25,8),IF(AND(H95&gt;=1956,H95&lt;1961),VLOOKUP(K95,Masterf!$F$11:$N$25,7),IF(AND(H95&gt;=1961,H95&lt;1966),VLOOKUP(K95,Masterf!$F$11:$N$25,6),IF(AND(H95&gt;=1966,H95&lt;1971),VLOOKUP(K95,Masterf!$F$11:$N$25,5),IF(AND(H95&gt;=1971,H95&lt;1976),VLOOKUP(K95,Masterf!$F$11:$N$25,4),IF(AND(H95&gt;=1976,H95&lt;1981),VLOOKUP(K95,Masterf!$F$11:$N$25,3),IF(AND(H95&gt;=1981,H95&lt;1986),VLOOKUP(K95,Masterf!$F$11:$N$25,2),"SENIOR"))))))))</f>
        <v>#N/A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</row>
    <row r="96" spans="2:124" s="5" customFormat="1" ht="30" customHeight="1" x14ac:dyDescent="0.2">
      <c r="B96" s="170"/>
      <c r="C96" s="171"/>
      <c r="D96" s="172"/>
      <c r="E96" s="173"/>
      <c r="F96" s="174" t="s">
        <v>30</v>
      </c>
      <c r="G96" s="175" t="s">
        <v>30</v>
      </c>
      <c r="H96" s="176"/>
      <c r="I96" s="177"/>
      <c r="J96" s="178" t="s">
        <v>30</v>
      </c>
      <c r="K96" s="179"/>
      <c r="L96" s="180"/>
      <c r="M96" s="181"/>
      <c r="N96" s="181"/>
      <c r="O96" s="182" t="str">
        <f t="shared" si="12"/>
        <v/>
      </c>
      <c r="P96" s="180"/>
      <c r="Q96" s="181"/>
      <c r="R96" s="181"/>
      <c r="S96" s="182" t="str">
        <f t="shared" si="13"/>
        <v/>
      </c>
      <c r="T96" s="207" t="str">
        <f t="shared" si="14"/>
        <v/>
      </c>
      <c r="U96" s="183" t="str">
        <f t="shared" si="20"/>
        <v xml:space="preserve">   </v>
      </c>
      <c r="V96" s="184" t="str">
        <f t="shared" si="15"/>
        <v xml:space="preserve"> </v>
      </c>
      <c r="W96" s="185" t="str">
        <f t="shared" si="16"/>
        <v/>
      </c>
      <c r="X96" s="209" t="str">
        <f>IF(E96="","",W96*VLOOKUP(2020-H96,Masterh!C$17:D$72,2,FALSE))</f>
        <v/>
      </c>
      <c r="Y96" s="73"/>
      <c r="AA96" s="37"/>
      <c r="AB96" s="32" t="e">
        <f>IF(E96="H",T96-HLOOKUP(V96,Masterh!$C$1:$CX$9,2,FALSE),T96-HLOOKUP(V96,Masterf!$C$1:$CD$9,2,FALSE))</f>
        <v>#VALUE!</v>
      </c>
      <c r="AC96" s="32" t="e">
        <f>IF(E96="H",T96-HLOOKUP(V96,Masterh!$C$1:$CX$9,3,FALSE),T96-HLOOKUP(V96,Masterf!$C$1:$CD$9,3,FALSE))</f>
        <v>#VALUE!</v>
      </c>
      <c r="AD96" s="32" t="e">
        <f>IF(E96="H",T96-HLOOKUP(V96,Masterh!$C$1:$CX$9,4,FALSE),T96-HLOOKUP(V96,Masterf!$C$1:$CD$9,4,FALSE))</f>
        <v>#VALUE!</v>
      </c>
      <c r="AE96" s="32" t="e">
        <f>IF(E96="H",T96-HLOOKUP(V96,Masterh!$C$1:$CX$9,5,FALSE),T96-HLOOKUP(V96,Masterf!$C$1:$CD$9,5,FALSE))</f>
        <v>#VALUE!</v>
      </c>
      <c r="AF96" s="32" t="e">
        <f>IF(E96="H",T96-HLOOKUP(V96,Masterh!$C$1:$CX$9,6,FALSE),T96-HLOOKUP(V96,Masterf!$C$1:$CD$9,6,FALSE))</f>
        <v>#VALUE!</v>
      </c>
      <c r="AG96" s="32" t="e">
        <f>IF(E96="H",T96-HLOOKUP(V96,Masterh!$C$1:$CX$9,7,FALSE),T96-HLOOKUP(V96,Masterf!$C$1:$CD$9,7,FALSE))</f>
        <v>#VALUE!</v>
      </c>
      <c r="AH96" s="32" t="e">
        <f>IF(E96="H",T96-HLOOKUP(V96,Masterh!$C$1:$CX$9,8,FALSE),T96-HLOOKUP(V96,Masterf!$C$1:$CD$9,8,FALSE))</f>
        <v>#VALUE!</v>
      </c>
      <c r="AI96" s="32" t="e">
        <f>IF(E96="H",T96-HLOOKUP(V96,Masterh!$C$1:$CX$9,9,FALSE),T96-HLOOKUP(V96,Masterf!$C$1:$CD$9,9,FALSE))</f>
        <v>#VALUE!</v>
      </c>
      <c r="AJ96" s="51" t="str">
        <f t="shared" si="17"/>
        <v xml:space="preserve"> </v>
      </c>
      <c r="AK96" s="37"/>
      <c r="AL96" s="52" t="str">
        <f t="shared" si="18"/>
        <v xml:space="preserve"> </v>
      </c>
      <c r="AM96" s="53" t="str">
        <f t="shared" si="19"/>
        <v xml:space="preserve"> </v>
      </c>
      <c r="AN96" s="37" t="e">
        <f>IF(AND(H96&lt;1920),VLOOKUP(K96,Masterh!$F$11:$P$29,11),IF(AND(H96&gt;=1920,H96&lt;1941),VLOOKUP(K96,Masterh!$F$11:$P$29,11),IF(AND(H96&gt;=1941,H96&lt;1946),VLOOKUP(K96,Masterh!$F$11:$P$29,10),IF(AND(H96&gt;=1946,H96&lt;1951),VLOOKUP(K96,Masterh!$F$11:$P$29,9),IF(AND(H96&gt;=1951,H96&lt;1956),VLOOKUP(K96,Masterh!$F$11:$P$29,8),IF(AND(H96&gt;=1956,H96&lt;1961),VLOOKUP(K96,Masterh!$F$11:$P$29,7),IF(AND(H96&gt;=1961,H96&lt;1966),VLOOKUP(K96,Masterh!$F$11:$P$29,6),IF(AND(H96&gt;=1966,H96&lt;1971),VLOOKUP(K96,Masterh!$F$11:$P$29,5),IF(AND(H96&gt;=1971,H96&lt;1976),VLOOKUP(K96,Masterh!$F$11:$P$29,4),IF(AND(H96&gt;=1976,H96&lt;1981),VLOOKUP(K96,Masterh!$F$11:$P$29,3),IF(AND(H96&gt;=1981,H96&lt;1986),VLOOKUP(K96,Masterh!$F$11:$P$29,2),"SENIOR")))))))))))</f>
        <v>#N/A</v>
      </c>
      <c r="AO96" s="37" t="e">
        <f>IF(AND(H96&lt;1951),VLOOKUP(K96,Masterf!$F$11:$N$25,9),IF(AND(H96&gt;=1951,H96&lt;1956),VLOOKUP(K96,Masterf!$F$11:$N$25,8),IF(AND(H96&gt;=1956,H96&lt;1961),VLOOKUP(K96,Masterf!$F$11:$N$25,7),IF(AND(H96&gt;=1961,H96&lt;1966),VLOOKUP(K96,Masterf!$F$11:$N$25,6),IF(AND(H96&gt;=1966,H96&lt;1971),VLOOKUP(K96,Masterf!$F$11:$N$25,5),IF(AND(H96&gt;=1971,H96&lt;1976),VLOOKUP(K96,Masterf!$F$11:$N$25,4),IF(AND(H96&gt;=1976,H96&lt;1981),VLOOKUP(K96,Masterf!$F$11:$N$25,3),IF(AND(H96&gt;=1981,H96&lt;1986),VLOOKUP(K96,Masterf!$F$11:$N$25,2),"SENIOR"))))))))</f>
        <v>#N/A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</row>
    <row r="97" spans="2:124" s="5" customFormat="1" ht="30" customHeight="1" x14ac:dyDescent="0.2">
      <c r="B97" s="170"/>
      <c r="C97" s="171"/>
      <c r="D97" s="172"/>
      <c r="E97" s="173"/>
      <c r="F97" s="174" t="s">
        <v>30</v>
      </c>
      <c r="G97" s="175" t="s">
        <v>30</v>
      </c>
      <c r="H97" s="176"/>
      <c r="I97" s="177"/>
      <c r="J97" s="178" t="s">
        <v>30</v>
      </c>
      <c r="K97" s="179"/>
      <c r="L97" s="180"/>
      <c r="M97" s="181"/>
      <c r="N97" s="181"/>
      <c r="O97" s="182" t="str">
        <f t="shared" si="12"/>
        <v/>
      </c>
      <c r="P97" s="180"/>
      <c r="Q97" s="181"/>
      <c r="R97" s="181"/>
      <c r="S97" s="182" t="str">
        <f t="shared" si="13"/>
        <v/>
      </c>
      <c r="T97" s="207" t="str">
        <f t="shared" si="14"/>
        <v/>
      </c>
      <c r="U97" s="183" t="str">
        <f t="shared" si="20"/>
        <v xml:space="preserve">   </v>
      </c>
      <c r="V97" s="184" t="str">
        <f t="shared" si="15"/>
        <v xml:space="preserve"> </v>
      </c>
      <c r="W97" s="185" t="str">
        <f t="shared" si="16"/>
        <v/>
      </c>
      <c r="X97" s="209" t="str">
        <f>IF(E97="","",W97*VLOOKUP(2020-H97,Masterh!C$17:D$72,2,FALSE))</f>
        <v/>
      </c>
      <c r="Y97" s="73"/>
      <c r="AA97" s="37"/>
      <c r="AB97" s="32" t="e">
        <f>IF(E97="H",T97-HLOOKUP(V97,Masterh!$C$1:$CX$9,2,FALSE),T97-HLOOKUP(V97,Masterf!$C$1:$CD$9,2,FALSE))</f>
        <v>#VALUE!</v>
      </c>
      <c r="AC97" s="32" t="e">
        <f>IF(E97="H",T97-HLOOKUP(V97,Masterh!$C$1:$CX$9,3,FALSE),T97-HLOOKUP(V97,Masterf!$C$1:$CD$9,3,FALSE))</f>
        <v>#VALUE!</v>
      </c>
      <c r="AD97" s="32" t="e">
        <f>IF(E97="H",T97-HLOOKUP(V97,Masterh!$C$1:$CX$9,4,FALSE),T97-HLOOKUP(V97,Masterf!$C$1:$CD$9,4,FALSE))</f>
        <v>#VALUE!</v>
      </c>
      <c r="AE97" s="32" t="e">
        <f>IF(E97="H",T97-HLOOKUP(V97,Masterh!$C$1:$CX$9,5,FALSE),T97-HLOOKUP(V97,Masterf!$C$1:$CD$9,5,FALSE))</f>
        <v>#VALUE!</v>
      </c>
      <c r="AF97" s="32" t="e">
        <f>IF(E97="H",T97-HLOOKUP(V97,Masterh!$C$1:$CX$9,6,FALSE),T97-HLOOKUP(V97,Masterf!$C$1:$CD$9,6,FALSE))</f>
        <v>#VALUE!</v>
      </c>
      <c r="AG97" s="32" t="e">
        <f>IF(E97="H",T97-HLOOKUP(V97,Masterh!$C$1:$CX$9,7,FALSE),T97-HLOOKUP(V97,Masterf!$C$1:$CD$9,7,FALSE))</f>
        <v>#VALUE!</v>
      </c>
      <c r="AH97" s="32" t="e">
        <f>IF(E97="H",T97-HLOOKUP(V97,Masterh!$C$1:$CX$9,8,FALSE),T97-HLOOKUP(V97,Masterf!$C$1:$CD$9,8,FALSE))</f>
        <v>#VALUE!</v>
      </c>
      <c r="AI97" s="32" t="e">
        <f>IF(E97="H",T97-HLOOKUP(V97,Masterh!$C$1:$CX$9,9,FALSE),T97-HLOOKUP(V97,Masterf!$C$1:$CD$9,9,FALSE))</f>
        <v>#VALUE!</v>
      </c>
      <c r="AJ97" s="51" t="str">
        <f t="shared" si="17"/>
        <v xml:space="preserve"> </v>
      </c>
      <c r="AK97" s="37"/>
      <c r="AL97" s="52" t="str">
        <f t="shared" si="18"/>
        <v xml:space="preserve"> </v>
      </c>
      <c r="AM97" s="53" t="str">
        <f t="shared" si="19"/>
        <v xml:space="preserve"> </v>
      </c>
      <c r="AN97" s="37" t="e">
        <f>IF(AND(H97&lt;1920),VLOOKUP(K97,Masterh!$F$11:$P$29,11),IF(AND(H97&gt;=1920,H97&lt;1941),VLOOKUP(K97,Masterh!$F$11:$P$29,11),IF(AND(H97&gt;=1941,H97&lt;1946),VLOOKUP(K97,Masterh!$F$11:$P$29,10),IF(AND(H97&gt;=1946,H97&lt;1951),VLOOKUP(K97,Masterh!$F$11:$P$29,9),IF(AND(H97&gt;=1951,H97&lt;1956),VLOOKUP(K97,Masterh!$F$11:$P$29,8),IF(AND(H97&gt;=1956,H97&lt;1961),VLOOKUP(K97,Masterh!$F$11:$P$29,7),IF(AND(H97&gt;=1961,H97&lt;1966),VLOOKUP(K97,Masterh!$F$11:$P$29,6),IF(AND(H97&gt;=1966,H97&lt;1971),VLOOKUP(K97,Masterh!$F$11:$P$29,5),IF(AND(H97&gt;=1971,H97&lt;1976),VLOOKUP(K97,Masterh!$F$11:$P$29,4),IF(AND(H97&gt;=1976,H97&lt;1981),VLOOKUP(K97,Masterh!$F$11:$P$29,3),IF(AND(H97&gt;=1981,H97&lt;1986),VLOOKUP(K97,Masterh!$F$11:$P$29,2),"SENIOR")))))))))))</f>
        <v>#N/A</v>
      </c>
      <c r="AO97" s="37" t="e">
        <f>IF(AND(H97&lt;1951),VLOOKUP(K97,Masterf!$F$11:$N$25,9),IF(AND(H97&gt;=1951,H97&lt;1956),VLOOKUP(K97,Masterf!$F$11:$N$25,8),IF(AND(H97&gt;=1956,H97&lt;1961),VLOOKUP(K97,Masterf!$F$11:$N$25,7),IF(AND(H97&gt;=1961,H97&lt;1966),VLOOKUP(K97,Masterf!$F$11:$N$25,6),IF(AND(H97&gt;=1966,H97&lt;1971),VLOOKUP(K97,Masterf!$F$11:$N$25,5),IF(AND(H97&gt;=1971,H97&lt;1976),VLOOKUP(K97,Masterf!$F$11:$N$25,4),IF(AND(H97&gt;=1976,H97&lt;1981),VLOOKUP(K97,Masterf!$F$11:$N$25,3),IF(AND(H97&gt;=1981,H97&lt;1986),VLOOKUP(K97,Masterf!$F$11:$N$25,2),"SENIOR"))))))))</f>
        <v>#N/A</v>
      </c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</row>
    <row r="98" spans="2:124" s="5" customFormat="1" ht="30" customHeight="1" x14ac:dyDescent="0.2">
      <c r="B98" s="170"/>
      <c r="C98" s="171"/>
      <c r="D98" s="172"/>
      <c r="E98" s="173"/>
      <c r="F98" s="174" t="s">
        <v>30</v>
      </c>
      <c r="G98" s="175" t="s">
        <v>30</v>
      </c>
      <c r="H98" s="176"/>
      <c r="I98" s="177"/>
      <c r="J98" s="178" t="s">
        <v>30</v>
      </c>
      <c r="K98" s="179"/>
      <c r="L98" s="180"/>
      <c r="M98" s="181"/>
      <c r="N98" s="181"/>
      <c r="O98" s="182" t="str">
        <f t="shared" si="12"/>
        <v/>
      </c>
      <c r="P98" s="180"/>
      <c r="Q98" s="181"/>
      <c r="R98" s="181"/>
      <c r="S98" s="182" t="str">
        <f t="shared" si="13"/>
        <v/>
      </c>
      <c r="T98" s="207" t="str">
        <f t="shared" si="14"/>
        <v/>
      </c>
      <c r="U98" s="183" t="str">
        <f t="shared" si="20"/>
        <v xml:space="preserve">   </v>
      </c>
      <c r="V98" s="184" t="str">
        <f t="shared" si="15"/>
        <v xml:space="preserve"> </v>
      </c>
      <c r="W98" s="185" t="str">
        <f t="shared" si="16"/>
        <v/>
      </c>
      <c r="X98" s="209" t="str">
        <f>IF(E98="","",W98*VLOOKUP(2020-H98,Masterh!C$17:D$72,2,FALSE))</f>
        <v/>
      </c>
      <c r="Y98" s="73"/>
      <c r="AA98" s="37"/>
      <c r="AB98" s="32" t="e">
        <f>IF(E98="H",T98-HLOOKUP(V98,Masterh!$C$1:$CX$9,2,FALSE),T98-HLOOKUP(V98,Masterf!$C$1:$CD$9,2,FALSE))</f>
        <v>#VALUE!</v>
      </c>
      <c r="AC98" s="32" t="e">
        <f>IF(E98="H",T98-HLOOKUP(V98,Masterh!$C$1:$CX$9,3,FALSE),T98-HLOOKUP(V98,Masterf!$C$1:$CD$9,3,FALSE))</f>
        <v>#VALUE!</v>
      </c>
      <c r="AD98" s="32" t="e">
        <f>IF(E98="H",T98-HLOOKUP(V98,Masterh!$C$1:$CX$9,4,FALSE),T98-HLOOKUP(V98,Masterf!$C$1:$CD$9,4,FALSE))</f>
        <v>#VALUE!</v>
      </c>
      <c r="AE98" s="32" t="e">
        <f>IF(E98="H",T98-HLOOKUP(V98,Masterh!$C$1:$CX$9,5,FALSE),T98-HLOOKUP(V98,Masterf!$C$1:$CD$9,5,FALSE))</f>
        <v>#VALUE!</v>
      </c>
      <c r="AF98" s="32" t="e">
        <f>IF(E98="H",T98-HLOOKUP(V98,Masterh!$C$1:$CX$9,6,FALSE),T98-HLOOKUP(V98,Masterf!$C$1:$CD$9,6,FALSE))</f>
        <v>#VALUE!</v>
      </c>
      <c r="AG98" s="32" t="e">
        <f>IF(E98="H",T98-HLOOKUP(V98,Masterh!$C$1:$CX$9,7,FALSE),T98-HLOOKUP(V98,Masterf!$C$1:$CD$9,7,FALSE))</f>
        <v>#VALUE!</v>
      </c>
      <c r="AH98" s="32" t="e">
        <f>IF(E98="H",T98-HLOOKUP(V98,Masterh!$C$1:$CX$9,8,FALSE),T98-HLOOKUP(V98,Masterf!$C$1:$CD$9,8,FALSE))</f>
        <v>#VALUE!</v>
      </c>
      <c r="AI98" s="32" t="e">
        <f>IF(E98="H",T98-HLOOKUP(V98,Masterh!$C$1:$CX$9,9,FALSE),T98-HLOOKUP(V98,Masterf!$C$1:$CD$9,9,FALSE))</f>
        <v>#VALUE!</v>
      </c>
      <c r="AJ98" s="51" t="str">
        <f t="shared" si="17"/>
        <v xml:space="preserve"> </v>
      </c>
      <c r="AK98" s="37"/>
      <c r="AL98" s="52" t="str">
        <f t="shared" si="18"/>
        <v xml:space="preserve"> </v>
      </c>
      <c r="AM98" s="53" t="str">
        <f t="shared" si="19"/>
        <v xml:space="preserve"> </v>
      </c>
      <c r="AN98" s="37" t="e">
        <f>IF(AND(H98&lt;1920),VLOOKUP(K98,Masterh!$F$11:$P$29,11),IF(AND(H98&gt;=1920,H98&lt;1941),VLOOKUP(K98,Masterh!$F$11:$P$29,11),IF(AND(H98&gt;=1941,H98&lt;1946),VLOOKUP(K98,Masterh!$F$11:$P$29,10),IF(AND(H98&gt;=1946,H98&lt;1951),VLOOKUP(K98,Masterh!$F$11:$P$29,9),IF(AND(H98&gt;=1951,H98&lt;1956),VLOOKUP(K98,Masterh!$F$11:$P$29,8),IF(AND(H98&gt;=1956,H98&lt;1961),VLOOKUP(K98,Masterh!$F$11:$P$29,7),IF(AND(H98&gt;=1961,H98&lt;1966),VLOOKUP(K98,Masterh!$F$11:$P$29,6),IF(AND(H98&gt;=1966,H98&lt;1971),VLOOKUP(K98,Masterh!$F$11:$P$29,5),IF(AND(H98&gt;=1971,H98&lt;1976),VLOOKUP(K98,Masterh!$F$11:$P$29,4),IF(AND(H98&gt;=1976,H98&lt;1981),VLOOKUP(K98,Masterh!$F$11:$P$29,3),IF(AND(H98&gt;=1981,H98&lt;1986),VLOOKUP(K98,Masterh!$F$11:$P$29,2),"SENIOR")))))))))))</f>
        <v>#N/A</v>
      </c>
      <c r="AO98" s="37" t="e">
        <f>IF(AND(H98&lt;1951),VLOOKUP(K98,Masterf!$F$11:$N$25,9),IF(AND(H98&gt;=1951,H98&lt;1956),VLOOKUP(K98,Masterf!$F$11:$N$25,8),IF(AND(H98&gt;=1956,H98&lt;1961),VLOOKUP(K98,Masterf!$F$11:$N$25,7),IF(AND(H98&gt;=1961,H98&lt;1966),VLOOKUP(K98,Masterf!$F$11:$N$25,6),IF(AND(H98&gt;=1966,H98&lt;1971),VLOOKUP(K98,Masterf!$F$11:$N$25,5),IF(AND(H98&gt;=1971,H98&lt;1976),VLOOKUP(K98,Masterf!$F$11:$N$25,4),IF(AND(H98&gt;=1976,H98&lt;1981),VLOOKUP(K98,Masterf!$F$11:$N$25,3),IF(AND(H98&gt;=1981,H98&lt;1986),VLOOKUP(K98,Masterf!$F$11:$N$25,2),"SENIOR"))))))))</f>
        <v>#N/A</v>
      </c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</row>
    <row r="99" spans="2:124" s="5" customFormat="1" ht="30" customHeight="1" x14ac:dyDescent="0.2">
      <c r="B99" s="170"/>
      <c r="C99" s="171"/>
      <c r="D99" s="172"/>
      <c r="E99" s="173"/>
      <c r="F99" s="174" t="s">
        <v>30</v>
      </c>
      <c r="G99" s="175" t="s">
        <v>30</v>
      </c>
      <c r="H99" s="176"/>
      <c r="I99" s="177"/>
      <c r="J99" s="178"/>
      <c r="K99" s="179"/>
      <c r="L99" s="180"/>
      <c r="M99" s="181"/>
      <c r="N99" s="181"/>
      <c r="O99" s="182" t="str">
        <f t="shared" si="12"/>
        <v/>
      </c>
      <c r="P99" s="180"/>
      <c r="Q99" s="181"/>
      <c r="R99" s="181"/>
      <c r="S99" s="182" t="str">
        <f t="shared" si="13"/>
        <v/>
      </c>
      <c r="T99" s="207" t="str">
        <f t="shared" si="14"/>
        <v/>
      </c>
      <c r="U99" s="183" t="str">
        <f t="shared" si="20"/>
        <v xml:space="preserve">   </v>
      </c>
      <c r="V99" s="184" t="str">
        <f t="shared" si="15"/>
        <v xml:space="preserve"> </v>
      </c>
      <c r="W99" s="185" t="str">
        <f t="shared" si="16"/>
        <v/>
      </c>
      <c r="X99" s="209" t="str">
        <f>IF(E99="","",W99*VLOOKUP(2020-H99,Masterh!C$17:D$72,2,FALSE))</f>
        <v/>
      </c>
      <c r="Y99" s="73"/>
      <c r="AA99" s="37"/>
      <c r="AB99" s="32" t="e">
        <f>IF(E99="H",T99-HLOOKUP(V99,Masterh!$C$1:$CX$9,2,FALSE),T99-HLOOKUP(V99,Masterf!$C$1:$CD$9,2,FALSE))</f>
        <v>#VALUE!</v>
      </c>
      <c r="AC99" s="32" t="e">
        <f>IF(E99="H",T99-HLOOKUP(V99,Masterh!$C$1:$CX$9,3,FALSE),T99-HLOOKUP(V99,Masterf!$C$1:$CD$9,3,FALSE))</f>
        <v>#VALUE!</v>
      </c>
      <c r="AD99" s="32" t="e">
        <f>IF(E99="H",T99-HLOOKUP(V99,Masterh!$C$1:$CX$9,4,FALSE),T99-HLOOKUP(V99,Masterf!$C$1:$CD$9,4,FALSE))</f>
        <v>#VALUE!</v>
      </c>
      <c r="AE99" s="32" t="e">
        <f>IF(E99="H",T99-HLOOKUP(V99,Masterh!$C$1:$CX$9,5,FALSE),T99-HLOOKUP(V99,Masterf!$C$1:$CD$9,5,FALSE))</f>
        <v>#VALUE!</v>
      </c>
      <c r="AF99" s="32" t="e">
        <f>IF(E99="H",T99-HLOOKUP(V99,Masterh!$C$1:$CX$9,6,FALSE),T99-HLOOKUP(V99,Masterf!$C$1:$CD$9,6,FALSE))</f>
        <v>#VALUE!</v>
      </c>
      <c r="AG99" s="32" t="e">
        <f>IF(E99="H",T99-HLOOKUP(V99,Masterh!$C$1:$CX$9,7,FALSE),T99-HLOOKUP(V99,Masterf!$C$1:$CD$9,7,FALSE))</f>
        <v>#VALUE!</v>
      </c>
      <c r="AH99" s="32" t="e">
        <f>IF(E99="H",T99-HLOOKUP(V99,Masterh!$C$1:$CX$9,8,FALSE),T99-HLOOKUP(V99,Masterf!$C$1:$CD$9,8,FALSE))</f>
        <v>#VALUE!</v>
      </c>
      <c r="AI99" s="32" t="e">
        <f>IF(E99="H",T99-HLOOKUP(V99,Masterh!$C$1:$CX$9,9,FALSE),T99-HLOOKUP(V99,Masterf!$C$1:$CD$9,9,FALSE))</f>
        <v>#VALUE!</v>
      </c>
      <c r="AJ99" s="51" t="str">
        <f t="shared" si="17"/>
        <v xml:space="preserve"> </v>
      </c>
      <c r="AK99" s="37"/>
      <c r="AL99" s="52" t="str">
        <f t="shared" si="18"/>
        <v xml:space="preserve"> </v>
      </c>
      <c r="AM99" s="53" t="str">
        <f t="shared" si="19"/>
        <v xml:space="preserve"> </v>
      </c>
      <c r="AN99" s="37" t="e">
        <f>IF(AND(H99&lt;1920),VLOOKUP(K99,Masterh!$F$11:$P$29,11),IF(AND(H99&gt;=1920,H99&lt;1941),VLOOKUP(K99,Masterh!$F$11:$P$29,11),IF(AND(H99&gt;=1941,H99&lt;1946),VLOOKUP(K99,Masterh!$F$11:$P$29,10),IF(AND(H99&gt;=1946,H99&lt;1951),VLOOKUP(K99,Masterh!$F$11:$P$29,9),IF(AND(H99&gt;=1951,H99&lt;1956),VLOOKUP(K99,Masterh!$F$11:$P$29,8),IF(AND(H99&gt;=1956,H99&lt;1961),VLOOKUP(K99,Masterh!$F$11:$P$29,7),IF(AND(H99&gt;=1961,H99&lt;1966),VLOOKUP(K99,Masterh!$F$11:$P$29,6),IF(AND(H99&gt;=1966,H99&lt;1971),VLOOKUP(K99,Masterh!$F$11:$P$29,5),IF(AND(H99&gt;=1971,H99&lt;1976),VLOOKUP(K99,Masterh!$F$11:$P$29,4),IF(AND(H99&gt;=1976,H99&lt;1981),VLOOKUP(K99,Masterh!$F$11:$P$29,3),IF(AND(H99&gt;=1981,H99&lt;1986),VLOOKUP(K99,Masterh!$F$11:$P$29,2),"SENIOR")))))))))))</f>
        <v>#N/A</v>
      </c>
      <c r="AO99" s="37" t="e">
        <f>IF(AND(H99&lt;1951),VLOOKUP(K99,Masterf!$F$11:$N$25,9),IF(AND(H99&gt;=1951,H99&lt;1956),VLOOKUP(K99,Masterf!$F$11:$N$25,8),IF(AND(H99&gt;=1956,H99&lt;1961),VLOOKUP(K99,Masterf!$F$11:$N$25,7),IF(AND(H99&gt;=1961,H99&lt;1966),VLOOKUP(K99,Masterf!$F$11:$N$25,6),IF(AND(H99&gt;=1966,H99&lt;1971),VLOOKUP(K99,Masterf!$F$11:$N$25,5),IF(AND(H99&gt;=1971,H99&lt;1976),VLOOKUP(K99,Masterf!$F$11:$N$25,4),IF(AND(H99&gt;=1976,H99&lt;1981),VLOOKUP(K99,Masterf!$F$11:$N$25,3),IF(AND(H99&gt;=1981,H99&lt;1986),VLOOKUP(K99,Masterf!$F$11:$N$25,2),"SENIOR"))))))))</f>
        <v>#N/A</v>
      </c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</row>
    <row r="100" spans="2:124" s="5" customFormat="1" ht="30" customHeight="1" x14ac:dyDescent="0.2">
      <c r="B100" s="170"/>
      <c r="C100" s="171"/>
      <c r="D100" s="172"/>
      <c r="E100" s="173"/>
      <c r="F100" s="174" t="s">
        <v>30</v>
      </c>
      <c r="G100" s="175" t="s">
        <v>30</v>
      </c>
      <c r="H100" s="176"/>
      <c r="I100" s="177"/>
      <c r="J100" s="178"/>
      <c r="K100" s="179"/>
      <c r="L100" s="180"/>
      <c r="M100" s="181"/>
      <c r="N100" s="181"/>
      <c r="O100" s="182" t="str">
        <f t="shared" si="12"/>
        <v/>
      </c>
      <c r="P100" s="180"/>
      <c r="Q100" s="181"/>
      <c r="R100" s="181"/>
      <c r="S100" s="182" t="str">
        <f t="shared" si="13"/>
        <v/>
      </c>
      <c r="T100" s="207" t="str">
        <f t="shared" si="14"/>
        <v/>
      </c>
      <c r="U100" s="183" t="str">
        <f t="shared" si="20"/>
        <v xml:space="preserve">   </v>
      </c>
      <c r="V100" s="184" t="str">
        <f t="shared" si="15"/>
        <v xml:space="preserve"> </v>
      </c>
      <c r="W100" s="185" t="str">
        <f t="shared" si="16"/>
        <v/>
      </c>
      <c r="X100" s="209" t="str">
        <f>IF(E100="","",W100*VLOOKUP(2020-H100,Masterh!C$17:D$72,2,FALSE))</f>
        <v/>
      </c>
      <c r="Y100" s="73"/>
      <c r="AA100" s="37"/>
      <c r="AB100" s="32" t="e">
        <f>IF(E100="H",T100-HLOOKUP(V100,Masterh!$C$1:$CX$9,2,FALSE),T100-HLOOKUP(V100,Masterf!$C$1:$CD$9,2,FALSE))</f>
        <v>#VALUE!</v>
      </c>
      <c r="AC100" s="32" t="e">
        <f>IF(E100="H",T100-HLOOKUP(V100,Masterh!$C$1:$CX$9,3,FALSE),T100-HLOOKUP(V100,Masterf!$C$1:$CD$9,3,FALSE))</f>
        <v>#VALUE!</v>
      </c>
      <c r="AD100" s="32" t="e">
        <f>IF(E100="H",T100-HLOOKUP(V100,Masterh!$C$1:$CX$9,4,FALSE),T100-HLOOKUP(V100,Masterf!$C$1:$CD$9,4,FALSE))</f>
        <v>#VALUE!</v>
      </c>
      <c r="AE100" s="32" t="e">
        <f>IF(E100="H",T100-HLOOKUP(V100,Masterh!$C$1:$CX$9,5,FALSE),T100-HLOOKUP(V100,Masterf!$C$1:$CD$9,5,FALSE))</f>
        <v>#VALUE!</v>
      </c>
      <c r="AF100" s="32" t="e">
        <f>IF(E100="H",T100-HLOOKUP(V100,Masterh!$C$1:$CX$9,6,FALSE),T100-HLOOKUP(V100,Masterf!$C$1:$CD$9,6,FALSE))</f>
        <v>#VALUE!</v>
      </c>
      <c r="AG100" s="32" t="e">
        <f>IF(E100="H",T100-HLOOKUP(V100,Masterh!$C$1:$CX$9,7,FALSE),T100-HLOOKUP(V100,Masterf!$C$1:$CD$9,7,FALSE))</f>
        <v>#VALUE!</v>
      </c>
      <c r="AH100" s="32" t="e">
        <f>IF(E100="H",T100-HLOOKUP(V100,Masterh!$C$1:$CX$9,8,FALSE),T100-HLOOKUP(V100,Masterf!$C$1:$CD$9,8,FALSE))</f>
        <v>#VALUE!</v>
      </c>
      <c r="AI100" s="32" t="e">
        <f>IF(E100="H",T100-HLOOKUP(V100,Masterh!$C$1:$CX$9,9,FALSE),T100-HLOOKUP(V100,Masterf!$C$1:$CD$9,9,FALSE))</f>
        <v>#VALUE!</v>
      </c>
      <c r="AJ100" s="51" t="str">
        <f t="shared" si="17"/>
        <v xml:space="preserve"> </v>
      </c>
      <c r="AK100" s="37"/>
      <c r="AL100" s="52" t="str">
        <f t="shared" si="18"/>
        <v xml:space="preserve"> </v>
      </c>
      <c r="AM100" s="53" t="str">
        <f t="shared" si="19"/>
        <v xml:space="preserve"> </v>
      </c>
      <c r="AN100" s="37" t="e">
        <f>IF(AND(H100&lt;1920),VLOOKUP(K100,Masterh!$F$11:$P$29,11),IF(AND(H100&gt;=1920,H100&lt;1941),VLOOKUP(K100,Masterh!$F$11:$P$29,11),IF(AND(H100&gt;=1941,H100&lt;1946),VLOOKUP(K100,Masterh!$F$11:$P$29,10),IF(AND(H100&gt;=1946,H100&lt;1951),VLOOKUP(K100,Masterh!$F$11:$P$29,9),IF(AND(H100&gt;=1951,H100&lt;1956),VLOOKUP(K100,Masterh!$F$11:$P$29,8),IF(AND(H100&gt;=1956,H100&lt;1961),VLOOKUP(K100,Masterh!$F$11:$P$29,7),IF(AND(H100&gt;=1961,H100&lt;1966),VLOOKUP(K100,Masterh!$F$11:$P$29,6),IF(AND(H100&gt;=1966,H100&lt;1971),VLOOKUP(K100,Masterh!$F$11:$P$29,5),IF(AND(H100&gt;=1971,H100&lt;1976),VLOOKUP(K100,Masterh!$F$11:$P$29,4),IF(AND(H100&gt;=1976,H100&lt;1981),VLOOKUP(K100,Masterh!$F$11:$P$29,3),IF(AND(H100&gt;=1981,H100&lt;1986),VLOOKUP(K100,Masterh!$F$11:$P$29,2),"SENIOR")))))))))))</f>
        <v>#N/A</v>
      </c>
      <c r="AO100" s="37" t="e">
        <f>IF(AND(H100&lt;1951),VLOOKUP(K100,Masterf!$F$11:$N$25,9),IF(AND(H100&gt;=1951,H100&lt;1956),VLOOKUP(K100,Masterf!$F$11:$N$25,8),IF(AND(H100&gt;=1956,H100&lt;1961),VLOOKUP(K100,Masterf!$F$11:$N$25,7),IF(AND(H100&gt;=1961,H100&lt;1966),VLOOKUP(K100,Masterf!$F$11:$N$25,6),IF(AND(H100&gt;=1966,H100&lt;1971),VLOOKUP(K100,Masterf!$F$11:$N$25,5),IF(AND(H100&gt;=1971,H100&lt;1976),VLOOKUP(K100,Masterf!$F$11:$N$25,4),IF(AND(H100&gt;=1976,H100&lt;1981),VLOOKUP(K100,Masterf!$F$11:$N$25,3),IF(AND(H100&gt;=1981,H100&lt;1986),VLOOKUP(K100,Masterf!$F$11:$N$25,2),"SENIOR"))))))))</f>
        <v>#N/A</v>
      </c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</row>
    <row r="101" spans="2:124" s="5" customFormat="1" ht="30" customHeight="1" x14ac:dyDescent="0.2">
      <c r="B101" s="170"/>
      <c r="C101" s="171"/>
      <c r="D101" s="172"/>
      <c r="E101" s="173"/>
      <c r="F101" s="174" t="s">
        <v>30</v>
      </c>
      <c r="G101" s="175" t="s">
        <v>30</v>
      </c>
      <c r="H101" s="176"/>
      <c r="I101" s="177"/>
      <c r="J101" s="178"/>
      <c r="K101" s="179"/>
      <c r="L101" s="180"/>
      <c r="M101" s="181"/>
      <c r="N101" s="181"/>
      <c r="O101" s="182" t="str">
        <f t="shared" si="12"/>
        <v/>
      </c>
      <c r="P101" s="180"/>
      <c r="Q101" s="181"/>
      <c r="R101" s="181"/>
      <c r="S101" s="182" t="str">
        <f t="shared" si="13"/>
        <v/>
      </c>
      <c r="T101" s="207" t="str">
        <f t="shared" si="14"/>
        <v/>
      </c>
      <c r="U101" s="183" t="str">
        <f t="shared" si="20"/>
        <v xml:space="preserve">   </v>
      </c>
      <c r="V101" s="184" t="str">
        <f t="shared" si="15"/>
        <v xml:space="preserve"> </v>
      </c>
      <c r="W101" s="185" t="str">
        <f t="shared" si="16"/>
        <v/>
      </c>
      <c r="X101" s="209" t="str">
        <f>IF(E101="","",W101*VLOOKUP(2020-H101,Masterh!C$17:D$72,2,FALSE))</f>
        <v/>
      </c>
      <c r="Y101" s="73"/>
      <c r="AA101" s="37"/>
      <c r="AB101" s="32" t="e">
        <f>IF(E101="H",T101-HLOOKUP(V101,Masterh!$C$1:$CX$9,2,FALSE),T101-HLOOKUP(V101,Masterf!$C$1:$CD$9,2,FALSE))</f>
        <v>#VALUE!</v>
      </c>
      <c r="AC101" s="32" t="e">
        <f>IF(E101="H",T101-HLOOKUP(V101,Masterh!$C$1:$CX$9,3,FALSE),T101-HLOOKUP(V101,Masterf!$C$1:$CD$9,3,FALSE))</f>
        <v>#VALUE!</v>
      </c>
      <c r="AD101" s="32" t="e">
        <f>IF(E101="H",T101-HLOOKUP(V101,Masterh!$C$1:$CX$9,4,FALSE),T101-HLOOKUP(V101,Masterf!$C$1:$CD$9,4,FALSE))</f>
        <v>#VALUE!</v>
      </c>
      <c r="AE101" s="32" t="e">
        <f>IF(E101="H",T101-HLOOKUP(V101,Masterh!$C$1:$CX$9,5,FALSE),T101-HLOOKUP(V101,Masterf!$C$1:$CD$9,5,FALSE))</f>
        <v>#VALUE!</v>
      </c>
      <c r="AF101" s="32" t="e">
        <f>IF(E101="H",T101-HLOOKUP(V101,Masterh!$C$1:$CX$9,6,FALSE),T101-HLOOKUP(V101,Masterf!$C$1:$CD$9,6,FALSE))</f>
        <v>#VALUE!</v>
      </c>
      <c r="AG101" s="32" t="e">
        <f>IF(E101="H",T101-HLOOKUP(V101,Masterh!$C$1:$CX$9,7,FALSE),T101-HLOOKUP(V101,Masterf!$C$1:$CD$9,7,FALSE))</f>
        <v>#VALUE!</v>
      </c>
      <c r="AH101" s="32" t="e">
        <f>IF(E101="H",T101-HLOOKUP(V101,Masterh!$C$1:$CX$9,8,FALSE),T101-HLOOKUP(V101,Masterf!$C$1:$CD$9,8,FALSE))</f>
        <v>#VALUE!</v>
      </c>
      <c r="AI101" s="32" t="e">
        <f>IF(E101="H",T101-HLOOKUP(V101,Masterh!$C$1:$CX$9,9,FALSE),T101-HLOOKUP(V101,Masterf!$C$1:$CD$9,9,FALSE))</f>
        <v>#VALUE!</v>
      </c>
      <c r="AJ101" s="51" t="str">
        <f t="shared" si="17"/>
        <v xml:space="preserve"> </v>
      </c>
      <c r="AK101" s="37"/>
      <c r="AL101" s="52" t="str">
        <f t="shared" si="18"/>
        <v xml:space="preserve"> </v>
      </c>
      <c r="AM101" s="53" t="str">
        <f t="shared" si="19"/>
        <v xml:space="preserve"> </v>
      </c>
      <c r="AN101" s="37" t="e">
        <f>IF(AND(H101&lt;1920),VLOOKUP(K101,Masterh!$F$11:$P$29,11),IF(AND(H101&gt;=1920,H101&lt;1941),VLOOKUP(K101,Masterh!$F$11:$P$29,11),IF(AND(H101&gt;=1941,H101&lt;1946),VLOOKUP(K101,Masterh!$F$11:$P$29,10),IF(AND(H101&gt;=1946,H101&lt;1951),VLOOKUP(K101,Masterh!$F$11:$P$29,9),IF(AND(H101&gt;=1951,H101&lt;1956),VLOOKUP(K101,Masterh!$F$11:$P$29,8),IF(AND(H101&gt;=1956,H101&lt;1961),VLOOKUP(K101,Masterh!$F$11:$P$29,7),IF(AND(H101&gt;=1961,H101&lt;1966),VLOOKUP(K101,Masterh!$F$11:$P$29,6),IF(AND(H101&gt;=1966,H101&lt;1971),VLOOKUP(K101,Masterh!$F$11:$P$29,5),IF(AND(H101&gt;=1971,H101&lt;1976),VLOOKUP(K101,Masterh!$F$11:$P$29,4),IF(AND(H101&gt;=1976,H101&lt;1981),VLOOKUP(K101,Masterh!$F$11:$P$29,3),IF(AND(H101&gt;=1981,H101&lt;1986),VLOOKUP(K101,Masterh!$F$11:$P$29,2),"SENIOR")))))))))))</f>
        <v>#N/A</v>
      </c>
      <c r="AO101" s="37" t="e">
        <f>IF(AND(H101&lt;1951),VLOOKUP(K101,Masterf!$F$11:$N$25,9),IF(AND(H101&gt;=1951,H101&lt;1956),VLOOKUP(K101,Masterf!$F$11:$N$25,8),IF(AND(H101&gt;=1956,H101&lt;1961),VLOOKUP(K101,Masterf!$F$11:$N$25,7),IF(AND(H101&gt;=1961,H101&lt;1966),VLOOKUP(K101,Masterf!$F$11:$N$25,6),IF(AND(H101&gt;=1966,H101&lt;1971),VLOOKUP(K101,Masterf!$F$11:$N$25,5),IF(AND(H101&gt;=1971,H101&lt;1976),VLOOKUP(K101,Masterf!$F$11:$N$25,4),IF(AND(H101&gt;=1976,H101&lt;1981),VLOOKUP(K101,Masterf!$F$11:$N$25,3),IF(AND(H101&gt;=1981,H101&lt;1986),VLOOKUP(K101,Masterf!$F$11:$N$25,2),"SENIOR"))))))))</f>
        <v>#N/A</v>
      </c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</row>
    <row r="102" spans="2:124" s="5" customFormat="1" ht="30" customHeight="1" x14ac:dyDescent="0.2">
      <c r="B102" s="170"/>
      <c r="C102" s="171"/>
      <c r="D102" s="172"/>
      <c r="E102" s="173"/>
      <c r="F102" s="174" t="s">
        <v>30</v>
      </c>
      <c r="G102" s="175" t="s">
        <v>30</v>
      </c>
      <c r="H102" s="176"/>
      <c r="I102" s="177"/>
      <c r="J102" s="178"/>
      <c r="K102" s="179"/>
      <c r="L102" s="180"/>
      <c r="M102" s="181"/>
      <c r="N102" s="181"/>
      <c r="O102" s="182" t="str">
        <f t="shared" si="12"/>
        <v/>
      </c>
      <c r="P102" s="180"/>
      <c r="Q102" s="181"/>
      <c r="R102" s="181"/>
      <c r="S102" s="182" t="str">
        <f t="shared" si="13"/>
        <v/>
      </c>
      <c r="T102" s="207" t="str">
        <f t="shared" si="14"/>
        <v/>
      </c>
      <c r="U102" s="183" t="str">
        <f t="shared" si="20"/>
        <v xml:space="preserve">   </v>
      </c>
      <c r="V102" s="184" t="str">
        <f t="shared" si="15"/>
        <v xml:space="preserve"> </v>
      </c>
      <c r="W102" s="185" t="str">
        <f t="shared" si="16"/>
        <v/>
      </c>
      <c r="X102" s="209" t="str">
        <f>IF(E102="","",W102*VLOOKUP(2020-H102,Masterh!C$17:D$72,2,FALSE))</f>
        <v/>
      </c>
      <c r="Y102" s="73"/>
      <c r="AA102" s="37"/>
      <c r="AB102" s="32" t="e">
        <f>IF(E102="H",T102-HLOOKUP(V102,Masterh!$C$1:$CX$9,2,FALSE),T102-HLOOKUP(V102,Masterf!$C$1:$CD$9,2,FALSE))</f>
        <v>#VALUE!</v>
      </c>
      <c r="AC102" s="32" t="e">
        <f>IF(E102="H",T102-HLOOKUP(V102,Masterh!$C$1:$CX$9,3,FALSE),T102-HLOOKUP(V102,Masterf!$C$1:$CD$9,3,FALSE))</f>
        <v>#VALUE!</v>
      </c>
      <c r="AD102" s="32" t="e">
        <f>IF(E102="H",T102-HLOOKUP(V102,Masterh!$C$1:$CX$9,4,FALSE),T102-HLOOKUP(V102,Masterf!$C$1:$CD$9,4,FALSE))</f>
        <v>#VALUE!</v>
      </c>
      <c r="AE102" s="32" t="e">
        <f>IF(E102="H",T102-HLOOKUP(V102,Masterh!$C$1:$CX$9,5,FALSE),T102-HLOOKUP(V102,Masterf!$C$1:$CD$9,5,FALSE))</f>
        <v>#VALUE!</v>
      </c>
      <c r="AF102" s="32" t="e">
        <f>IF(E102="H",T102-HLOOKUP(V102,Masterh!$C$1:$CX$9,6,FALSE),T102-HLOOKUP(V102,Masterf!$C$1:$CD$9,6,FALSE))</f>
        <v>#VALUE!</v>
      </c>
      <c r="AG102" s="32" t="e">
        <f>IF(E102="H",T102-HLOOKUP(V102,Masterh!$C$1:$CX$9,7,FALSE),T102-HLOOKUP(V102,Masterf!$C$1:$CD$9,7,FALSE))</f>
        <v>#VALUE!</v>
      </c>
      <c r="AH102" s="32" t="e">
        <f>IF(E102="H",T102-HLOOKUP(V102,Masterh!$C$1:$CX$9,8,FALSE),T102-HLOOKUP(V102,Masterf!$C$1:$CD$9,8,FALSE))</f>
        <v>#VALUE!</v>
      </c>
      <c r="AI102" s="32" t="e">
        <f>IF(E102="H",T102-HLOOKUP(V102,Masterh!$C$1:$CX$9,9,FALSE),T102-HLOOKUP(V102,Masterf!$C$1:$CD$9,9,FALSE))</f>
        <v>#VALUE!</v>
      </c>
      <c r="AJ102" s="51" t="str">
        <f t="shared" si="17"/>
        <v xml:space="preserve"> </v>
      </c>
      <c r="AK102" s="37"/>
      <c r="AL102" s="52" t="str">
        <f t="shared" si="18"/>
        <v xml:space="preserve"> </v>
      </c>
      <c r="AM102" s="53" t="str">
        <f t="shared" si="19"/>
        <v xml:space="preserve"> </v>
      </c>
      <c r="AN102" s="37" t="e">
        <f>IF(AND(H102&lt;1920),VLOOKUP(K102,Masterh!$F$11:$P$29,11),IF(AND(H102&gt;=1920,H102&lt;1941),VLOOKUP(K102,Masterh!$F$11:$P$29,11),IF(AND(H102&gt;=1941,H102&lt;1946),VLOOKUP(K102,Masterh!$F$11:$P$29,10),IF(AND(H102&gt;=1946,H102&lt;1951),VLOOKUP(K102,Masterh!$F$11:$P$29,9),IF(AND(H102&gt;=1951,H102&lt;1956),VLOOKUP(K102,Masterh!$F$11:$P$29,8),IF(AND(H102&gt;=1956,H102&lt;1961),VLOOKUP(K102,Masterh!$F$11:$P$29,7),IF(AND(H102&gt;=1961,H102&lt;1966),VLOOKUP(K102,Masterh!$F$11:$P$29,6),IF(AND(H102&gt;=1966,H102&lt;1971),VLOOKUP(K102,Masterh!$F$11:$P$29,5),IF(AND(H102&gt;=1971,H102&lt;1976),VLOOKUP(K102,Masterh!$F$11:$P$29,4),IF(AND(H102&gt;=1976,H102&lt;1981),VLOOKUP(K102,Masterh!$F$11:$P$29,3),IF(AND(H102&gt;=1981,H102&lt;1986),VLOOKUP(K102,Masterh!$F$11:$P$29,2),"SENIOR")))))))))))</f>
        <v>#N/A</v>
      </c>
      <c r="AO102" s="37" t="e">
        <f>IF(AND(H102&lt;1951),VLOOKUP(K102,Masterf!$F$11:$N$25,9),IF(AND(H102&gt;=1951,H102&lt;1956),VLOOKUP(K102,Masterf!$F$11:$N$25,8),IF(AND(H102&gt;=1956,H102&lt;1961),VLOOKUP(K102,Masterf!$F$11:$N$25,7),IF(AND(H102&gt;=1961,H102&lt;1966),VLOOKUP(K102,Masterf!$F$11:$N$25,6),IF(AND(H102&gt;=1966,H102&lt;1971),VLOOKUP(K102,Masterf!$F$11:$N$25,5),IF(AND(H102&gt;=1971,H102&lt;1976),VLOOKUP(K102,Masterf!$F$11:$N$25,4),IF(AND(H102&gt;=1976,H102&lt;1981),VLOOKUP(K102,Masterf!$F$11:$N$25,3),IF(AND(H102&gt;=1981,H102&lt;1986),VLOOKUP(K102,Masterf!$F$11:$N$25,2),"SENIOR"))))))))</f>
        <v>#N/A</v>
      </c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</row>
    <row r="103" spans="2:124" s="5" customFormat="1" ht="30" customHeight="1" x14ac:dyDescent="0.2">
      <c r="B103" s="170"/>
      <c r="C103" s="171"/>
      <c r="D103" s="172"/>
      <c r="E103" s="173"/>
      <c r="F103" s="174" t="s">
        <v>30</v>
      </c>
      <c r="G103" s="175" t="s">
        <v>30</v>
      </c>
      <c r="H103" s="176"/>
      <c r="I103" s="177"/>
      <c r="J103" s="178" t="s">
        <v>30</v>
      </c>
      <c r="K103" s="179"/>
      <c r="L103" s="180"/>
      <c r="M103" s="181"/>
      <c r="N103" s="181"/>
      <c r="O103" s="182" t="str">
        <f t="shared" si="12"/>
        <v/>
      </c>
      <c r="P103" s="180"/>
      <c r="Q103" s="181"/>
      <c r="R103" s="181"/>
      <c r="S103" s="182" t="str">
        <f t="shared" si="13"/>
        <v/>
      </c>
      <c r="T103" s="207" t="str">
        <f t="shared" si="14"/>
        <v/>
      </c>
      <c r="U103" s="183" t="str">
        <f t="shared" si="20"/>
        <v xml:space="preserve">   </v>
      </c>
      <c r="V103" s="184" t="str">
        <f t="shared" si="15"/>
        <v xml:space="preserve"> </v>
      </c>
      <c r="W103" s="185" t="str">
        <f t="shared" si="16"/>
        <v/>
      </c>
      <c r="X103" s="209" t="str">
        <f>IF(E103="","",W103*VLOOKUP(2020-H103,Masterh!C$17:D$72,2,FALSE))</f>
        <v/>
      </c>
      <c r="Y103" s="73"/>
      <c r="AA103" s="37"/>
      <c r="AB103" s="32" t="e">
        <f>IF(E103="H",T103-HLOOKUP(V103,Masterh!$C$1:$CX$9,2,FALSE),T103-HLOOKUP(V103,Masterf!$C$1:$CD$9,2,FALSE))</f>
        <v>#VALUE!</v>
      </c>
      <c r="AC103" s="32" t="e">
        <f>IF(E103="H",T103-HLOOKUP(V103,Masterh!$C$1:$CX$9,3,FALSE),T103-HLOOKUP(V103,Masterf!$C$1:$CD$9,3,FALSE))</f>
        <v>#VALUE!</v>
      </c>
      <c r="AD103" s="32" t="e">
        <f>IF(E103="H",T103-HLOOKUP(V103,Masterh!$C$1:$CX$9,4,FALSE),T103-HLOOKUP(V103,Masterf!$C$1:$CD$9,4,FALSE))</f>
        <v>#VALUE!</v>
      </c>
      <c r="AE103" s="32" t="e">
        <f>IF(E103="H",T103-HLOOKUP(V103,Masterh!$C$1:$CX$9,5,FALSE),T103-HLOOKUP(V103,Masterf!$C$1:$CD$9,5,FALSE))</f>
        <v>#VALUE!</v>
      </c>
      <c r="AF103" s="32" t="e">
        <f>IF(E103="H",T103-HLOOKUP(V103,Masterh!$C$1:$CX$9,6,FALSE),T103-HLOOKUP(V103,Masterf!$C$1:$CD$9,6,FALSE))</f>
        <v>#VALUE!</v>
      </c>
      <c r="AG103" s="32" t="e">
        <f>IF(E103="H",T103-HLOOKUP(V103,Masterh!$C$1:$CX$9,7,FALSE),T103-HLOOKUP(V103,Masterf!$C$1:$CD$9,7,FALSE))</f>
        <v>#VALUE!</v>
      </c>
      <c r="AH103" s="32" t="e">
        <f>IF(E103="H",T103-HLOOKUP(V103,Masterh!$C$1:$CX$9,8,FALSE),T103-HLOOKUP(V103,Masterf!$C$1:$CD$9,8,FALSE))</f>
        <v>#VALUE!</v>
      </c>
      <c r="AI103" s="32" t="e">
        <f>IF(E103="H",T103-HLOOKUP(V103,Masterh!$C$1:$CX$9,9,FALSE),T103-HLOOKUP(V103,Masterf!$C$1:$CD$9,9,FALSE))</f>
        <v>#VALUE!</v>
      </c>
      <c r="AJ103" s="51" t="str">
        <f t="shared" si="17"/>
        <v xml:space="preserve"> </v>
      </c>
      <c r="AK103" s="37"/>
      <c r="AL103" s="52" t="str">
        <f t="shared" si="18"/>
        <v xml:space="preserve"> </v>
      </c>
      <c r="AM103" s="53" t="str">
        <f t="shared" si="19"/>
        <v xml:space="preserve"> </v>
      </c>
      <c r="AN103" s="37" t="e">
        <f>IF(AND(H103&lt;1920),VLOOKUP(K103,Masterh!$F$11:$P$29,11),IF(AND(H103&gt;=1920,H103&lt;1941),VLOOKUP(K103,Masterh!$F$11:$P$29,11),IF(AND(H103&gt;=1941,H103&lt;1946),VLOOKUP(K103,Masterh!$F$11:$P$29,10),IF(AND(H103&gt;=1946,H103&lt;1951),VLOOKUP(K103,Masterh!$F$11:$P$29,9),IF(AND(H103&gt;=1951,H103&lt;1956),VLOOKUP(K103,Masterh!$F$11:$P$29,8),IF(AND(H103&gt;=1956,H103&lt;1961),VLOOKUP(K103,Masterh!$F$11:$P$29,7),IF(AND(H103&gt;=1961,H103&lt;1966),VLOOKUP(K103,Masterh!$F$11:$P$29,6),IF(AND(H103&gt;=1966,H103&lt;1971),VLOOKUP(K103,Masterh!$F$11:$P$29,5),IF(AND(H103&gt;=1971,H103&lt;1976),VLOOKUP(K103,Masterh!$F$11:$P$29,4),IF(AND(H103&gt;=1976,H103&lt;1981),VLOOKUP(K103,Masterh!$F$11:$P$29,3),IF(AND(H103&gt;=1981,H103&lt;1986),VLOOKUP(K103,Masterh!$F$11:$P$29,2),"SENIOR")))))))))))</f>
        <v>#N/A</v>
      </c>
      <c r="AO103" s="37" t="e">
        <f>IF(AND(H103&lt;1951),VLOOKUP(K103,Masterf!$F$11:$N$25,9),IF(AND(H103&gt;=1951,H103&lt;1956),VLOOKUP(K103,Masterf!$F$11:$N$25,8),IF(AND(H103&gt;=1956,H103&lt;1961),VLOOKUP(K103,Masterf!$F$11:$N$25,7),IF(AND(H103&gt;=1961,H103&lt;1966),VLOOKUP(K103,Masterf!$F$11:$N$25,6),IF(AND(H103&gt;=1966,H103&lt;1971),VLOOKUP(K103,Masterf!$F$11:$N$25,5),IF(AND(H103&gt;=1971,H103&lt;1976),VLOOKUP(K103,Masterf!$F$11:$N$25,4),IF(AND(H103&gt;=1976,H103&lt;1981),VLOOKUP(K103,Masterf!$F$11:$N$25,3),IF(AND(H103&gt;=1981,H103&lt;1986),VLOOKUP(K103,Masterf!$F$11:$N$25,2),"SENIOR"))))))))</f>
        <v>#N/A</v>
      </c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</row>
    <row r="104" spans="2:124" s="5" customFormat="1" ht="30" customHeight="1" x14ac:dyDescent="0.2">
      <c r="B104" s="170"/>
      <c r="C104" s="171"/>
      <c r="D104" s="172"/>
      <c r="E104" s="173"/>
      <c r="F104" s="174" t="s">
        <v>30</v>
      </c>
      <c r="G104" s="175" t="s">
        <v>30</v>
      </c>
      <c r="H104" s="176"/>
      <c r="I104" s="177"/>
      <c r="J104" s="178" t="s">
        <v>30</v>
      </c>
      <c r="K104" s="179"/>
      <c r="L104" s="180"/>
      <c r="M104" s="181"/>
      <c r="N104" s="181"/>
      <c r="O104" s="182" t="str">
        <f t="shared" si="12"/>
        <v/>
      </c>
      <c r="P104" s="180"/>
      <c r="Q104" s="181"/>
      <c r="R104" s="181"/>
      <c r="S104" s="182" t="str">
        <f t="shared" si="13"/>
        <v/>
      </c>
      <c r="T104" s="207" t="str">
        <f t="shared" si="14"/>
        <v/>
      </c>
      <c r="U104" s="183" t="str">
        <f t="shared" si="20"/>
        <v xml:space="preserve">   </v>
      </c>
      <c r="V104" s="184" t="str">
        <f t="shared" si="15"/>
        <v xml:space="preserve"> </v>
      </c>
      <c r="W104" s="185" t="str">
        <f t="shared" si="16"/>
        <v/>
      </c>
      <c r="X104" s="209" t="str">
        <f>IF(E104="","",W104*VLOOKUP(2020-H104,Masterh!C$17:D$72,2,FALSE))</f>
        <v/>
      </c>
      <c r="Y104" s="73"/>
      <c r="AA104" s="37"/>
      <c r="AB104" s="32" t="e">
        <f>IF(E104="H",T104-HLOOKUP(V104,Masterh!$C$1:$CX$9,2,FALSE),T104-HLOOKUP(V104,Masterf!$C$1:$CD$9,2,FALSE))</f>
        <v>#VALUE!</v>
      </c>
      <c r="AC104" s="32" t="e">
        <f>IF(E104="H",T104-HLOOKUP(V104,Masterh!$C$1:$CX$9,3,FALSE),T104-HLOOKUP(V104,Masterf!$C$1:$CD$9,3,FALSE))</f>
        <v>#VALUE!</v>
      </c>
      <c r="AD104" s="32" t="e">
        <f>IF(E104="H",T104-HLOOKUP(V104,Masterh!$C$1:$CX$9,4,FALSE),T104-HLOOKUP(V104,Masterf!$C$1:$CD$9,4,FALSE))</f>
        <v>#VALUE!</v>
      </c>
      <c r="AE104" s="32" t="e">
        <f>IF(E104="H",T104-HLOOKUP(V104,Masterh!$C$1:$CX$9,5,FALSE),T104-HLOOKUP(V104,Masterf!$C$1:$CD$9,5,FALSE))</f>
        <v>#VALUE!</v>
      </c>
      <c r="AF104" s="32" t="e">
        <f>IF(E104="H",T104-HLOOKUP(V104,Masterh!$C$1:$CX$9,6,FALSE),T104-HLOOKUP(V104,Masterf!$C$1:$CD$9,6,FALSE))</f>
        <v>#VALUE!</v>
      </c>
      <c r="AG104" s="32" t="e">
        <f>IF(E104="H",T104-HLOOKUP(V104,Masterh!$C$1:$CX$9,7,FALSE),T104-HLOOKUP(V104,Masterf!$C$1:$CD$9,7,FALSE))</f>
        <v>#VALUE!</v>
      </c>
      <c r="AH104" s="32" t="e">
        <f>IF(E104="H",T104-HLOOKUP(V104,Masterh!$C$1:$CX$9,8,FALSE),T104-HLOOKUP(V104,Masterf!$C$1:$CD$9,8,FALSE))</f>
        <v>#VALUE!</v>
      </c>
      <c r="AI104" s="32" t="e">
        <f>IF(E104="H",T104-HLOOKUP(V104,Masterh!$C$1:$CX$9,9,FALSE),T104-HLOOKUP(V104,Masterf!$C$1:$CD$9,9,FALSE))</f>
        <v>#VALUE!</v>
      </c>
      <c r="AJ104" s="51" t="str">
        <f t="shared" si="17"/>
        <v xml:space="preserve"> </v>
      </c>
      <c r="AK104" s="37"/>
      <c r="AL104" s="52" t="str">
        <f t="shared" si="18"/>
        <v xml:space="preserve"> </v>
      </c>
      <c r="AM104" s="53" t="str">
        <f t="shared" si="19"/>
        <v xml:space="preserve"> </v>
      </c>
      <c r="AN104" s="37" t="e">
        <f>IF(AND(H104&lt;1920),VLOOKUP(K104,Masterh!$F$11:$P$29,11),IF(AND(H104&gt;=1920,H104&lt;1941),VLOOKUP(K104,Masterh!$F$11:$P$29,11),IF(AND(H104&gt;=1941,H104&lt;1946),VLOOKUP(K104,Masterh!$F$11:$P$29,10),IF(AND(H104&gt;=1946,H104&lt;1951),VLOOKUP(K104,Masterh!$F$11:$P$29,9),IF(AND(H104&gt;=1951,H104&lt;1956),VLOOKUP(K104,Masterh!$F$11:$P$29,8),IF(AND(H104&gt;=1956,H104&lt;1961),VLOOKUP(K104,Masterh!$F$11:$P$29,7),IF(AND(H104&gt;=1961,H104&lt;1966),VLOOKUP(K104,Masterh!$F$11:$P$29,6),IF(AND(H104&gt;=1966,H104&lt;1971),VLOOKUP(K104,Masterh!$F$11:$P$29,5),IF(AND(H104&gt;=1971,H104&lt;1976),VLOOKUP(K104,Masterh!$F$11:$P$29,4),IF(AND(H104&gt;=1976,H104&lt;1981),VLOOKUP(K104,Masterh!$F$11:$P$29,3),IF(AND(H104&gt;=1981,H104&lt;1986),VLOOKUP(K104,Masterh!$F$11:$P$29,2),"SENIOR")))))))))))</f>
        <v>#N/A</v>
      </c>
      <c r="AO104" s="37" t="e">
        <f>IF(AND(H104&lt;1951),VLOOKUP(K104,Masterf!$F$11:$N$25,9),IF(AND(H104&gt;=1951,H104&lt;1956),VLOOKUP(K104,Masterf!$F$11:$N$25,8),IF(AND(H104&gt;=1956,H104&lt;1961),VLOOKUP(K104,Masterf!$F$11:$N$25,7),IF(AND(H104&gt;=1961,H104&lt;1966),VLOOKUP(K104,Masterf!$F$11:$N$25,6),IF(AND(H104&gt;=1966,H104&lt;1971),VLOOKUP(K104,Masterf!$F$11:$N$25,5),IF(AND(H104&gt;=1971,H104&lt;1976),VLOOKUP(K104,Masterf!$F$11:$N$25,4),IF(AND(H104&gt;=1976,H104&lt;1981),VLOOKUP(K104,Masterf!$F$11:$N$25,3),IF(AND(H104&gt;=1981,H104&lt;1986),VLOOKUP(K104,Masterf!$F$11:$N$25,2),"SENIOR"))))))))</f>
        <v>#N/A</v>
      </c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</row>
    <row r="105" spans="2:124" s="5" customFormat="1" ht="30" customHeight="1" x14ac:dyDescent="0.2">
      <c r="B105" s="170"/>
      <c r="C105" s="171"/>
      <c r="D105" s="172"/>
      <c r="E105" s="173"/>
      <c r="F105" s="174"/>
      <c r="G105" s="175"/>
      <c r="H105" s="176"/>
      <c r="I105" s="177"/>
      <c r="J105" s="178"/>
      <c r="K105" s="179"/>
      <c r="L105" s="180"/>
      <c r="M105" s="181"/>
      <c r="N105" s="181"/>
      <c r="O105" s="182" t="str">
        <f t="shared" si="12"/>
        <v/>
      </c>
      <c r="P105" s="180"/>
      <c r="Q105" s="181"/>
      <c r="R105" s="181"/>
      <c r="S105" s="182" t="str">
        <f t="shared" si="13"/>
        <v/>
      </c>
      <c r="T105" s="207" t="str">
        <f t="shared" si="14"/>
        <v/>
      </c>
      <c r="U105" s="183" t="str">
        <f t="shared" si="20"/>
        <v xml:space="preserve">   </v>
      </c>
      <c r="V105" s="184" t="str">
        <f t="shared" si="15"/>
        <v xml:space="preserve"> </v>
      </c>
      <c r="W105" s="185" t="str">
        <f t="shared" si="16"/>
        <v/>
      </c>
      <c r="X105" s="209" t="str">
        <f>IF(E105="","",W105*VLOOKUP(2020-H105,Masterh!C$17:D$72,2,FALSE))</f>
        <v/>
      </c>
      <c r="Y105" s="73"/>
      <c r="AA105" s="37"/>
      <c r="AB105" s="32" t="e">
        <f>IF(E105="H",T105-HLOOKUP(V105,Masterh!$C$1:$CX$9,2,FALSE),T105-HLOOKUP(V105,Masterf!$C$1:$CD$9,2,FALSE))</f>
        <v>#VALUE!</v>
      </c>
      <c r="AC105" s="32" t="e">
        <f>IF(E105="H",T105-HLOOKUP(V105,Masterh!$C$1:$CX$9,3,FALSE),T105-HLOOKUP(V105,Masterf!$C$1:$CD$9,3,FALSE))</f>
        <v>#VALUE!</v>
      </c>
      <c r="AD105" s="32" t="e">
        <f>IF(E105="H",T105-HLOOKUP(V105,Masterh!$C$1:$CX$9,4,FALSE),T105-HLOOKUP(V105,Masterf!$C$1:$CD$9,4,FALSE))</f>
        <v>#VALUE!</v>
      </c>
      <c r="AE105" s="32" t="e">
        <f>IF(E105="H",T105-HLOOKUP(V105,Masterh!$C$1:$CX$9,5,FALSE),T105-HLOOKUP(V105,Masterf!$C$1:$CD$9,5,FALSE))</f>
        <v>#VALUE!</v>
      </c>
      <c r="AF105" s="32" t="e">
        <f>IF(E105="H",T105-HLOOKUP(V105,Masterh!$C$1:$CX$9,6,FALSE),T105-HLOOKUP(V105,Masterf!$C$1:$CD$9,6,FALSE))</f>
        <v>#VALUE!</v>
      </c>
      <c r="AG105" s="32" t="e">
        <f>IF(E105="H",T105-HLOOKUP(V105,Masterh!$C$1:$CX$9,7,FALSE),T105-HLOOKUP(V105,Masterf!$C$1:$CD$9,7,FALSE))</f>
        <v>#VALUE!</v>
      </c>
      <c r="AH105" s="32" t="e">
        <f>IF(E105="H",T105-HLOOKUP(V105,Masterh!$C$1:$CX$9,8,FALSE),T105-HLOOKUP(V105,Masterf!$C$1:$CD$9,8,FALSE))</f>
        <v>#VALUE!</v>
      </c>
      <c r="AI105" s="32" t="e">
        <f>IF(E105="H",T105-HLOOKUP(V105,Masterh!$C$1:$CX$9,9,FALSE),T105-HLOOKUP(V105,Masterf!$C$1:$CD$9,9,FALSE))</f>
        <v>#VALUE!</v>
      </c>
      <c r="AJ105" s="51" t="str">
        <f t="shared" si="17"/>
        <v xml:space="preserve"> </v>
      </c>
      <c r="AK105" s="37"/>
      <c r="AL105" s="52" t="str">
        <f t="shared" si="18"/>
        <v xml:space="preserve"> </v>
      </c>
      <c r="AM105" s="53" t="str">
        <f t="shared" si="19"/>
        <v xml:space="preserve"> </v>
      </c>
      <c r="AN105" s="37" t="e">
        <f>IF(AND(H105&lt;1920),VLOOKUP(K105,Masterh!$F$11:$P$29,11),IF(AND(H105&gt;=1920,H105&lt;1941),VLOOKUP(K105,Masterh!$F$11:$P$29,11),IF(AND(H105&gt;=1941,H105&lt;1946),VLOOKUP(K105,Masterh!$F$11:$P$29,10),IF(AND(H105&gt;=1946,H105&lt;1951),VLOOKUP(K105,Masterh!$F$11:$P$29,9),IF(AND(H105&gt;=1951,H105&lt;1956),VLOOKUP(K105,Masterh!$F$11:$P$29,8),IF(AND(H105&gt;=1956,H105&lt;1961),VLOOKUP(K105,Masterh!$F$11:$P$29,7),IF(AND(H105&gt;=1961,H105&lt;1966),VLOOKUP(K105,Masterh!$F$11:$P$29,6),IF(AND(H105&gt;=1966,H105&lt;1971),VLOOKUP(K105,Masterh!$F$11:$P$29,5),IF(AND(H105&gt;=1971,H105&lt;1976),VLOOKUP(K105,Masterh!$F$11:$P$29,4),IF(AND(H105&gt;=1976,H105&lt;1981),VLOOKUP(K105,Masterh!$F$11:$P$29,3),IF(AND(H105&gt;=1981,H105&lt;1986),VLOOKUP(K105,Masterh!$F$11:$P$29,2),"SENIOR")))))))))))</f>
        <v>#N/A</v>
      </c>
      <c r="AO105" s="37" t="e">
        <f>IF(AND(H105&lt;1951),VLOOKUP(K105,Masterf!$F$11:$N$25,9),IF(AND(H105&gt;=1951,H105&lt;1956),VLOOKUP(K105,Masterf!$F$11:$N$25,8),IF(AND(H105&gt;=1956,H105&lt;1961),VLOOKUP(K105,Masterf!$F$11:$N$25,7),IF(AND(H105&gt;=1961,H105&lt;1966),VLOOKUP(K105,Masterf!$F$11:$N$25,6),IF(AND(H105&gt;=1966,H105&lt;1971),VLOOKUP(K105,Masterf!$F$11:$N$25,5),IF(AND(H105&gt;=1971,H105&lt;1976),VLOOKUP(K105,Masterf!$F$11:$N$25,4),IF(AND(H105&gt;=1976,H105&lt;1981),VLOOKUP(K105,Masterf!$F$11:$N$25,3),IF(AND(H105&gt;=1981,H105&lt;1986),VLOOKUP(K105,Masterf!$F$11:$N$25,2),"SENIOR"))))))))</f>
        <v>#N/A</v>
      </c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</row>
    <row r="106" spans="2:124" s="5" customFormat="1" ht="30" customHeight="1" x14ac:dyDescent="0.2">
      <c r="B106" s="170"/>
      <c r="C106" s="171"/>
      <c r="D106" s="172"/>
      <c r="E106" s="173"/>
      <c r="F106" s="174" t="s">
        <v>30</v>
      </c>
      <c r="G106" s="175" t="s">
        <v>30</v>
      </c>
      <c r="H106" s="176"/>
      <c r="I106" s="177"/>
      <c r="J106" s="178" t="s">
        <v>30</v>
      </c>
      <c r="K106" s="179"/>
      <c r="L106" s="180"/>
      <c r="M106" s="181"/>
      <c r="N106" s="181"/>
      <c r="O106" s="182" t="str">
        <f t="shared" si="12"/>
        <v/>
      </c>
      <c r="P106" s="180"/>
      <c r="Q106" s="181"/>
      <c r="R106" s="181"/>
      <c r="S106" s="182" t="str">
        <f t="shared" si="13"/>
        <v/>
      </c>
      <c r="T106" s="207" t="str">
        <f t="shared" si="14"/>
        <v/>
      </c>
      <c r="U106" s="183" t="str">
        <f t="shared" si="20"/>
        <v xml:space="preserve">   </v>
      </c>
      <c r="V106" s="184" t="str">
        <f t="shared" si="15"/>
        <v xml:space="preserve"> </v>
      </c>
      <c r="W106" s="185" t="str">
        <f t="shared" si="16"/>
        <v/>
      </c>
      <c r="X106" s="209" t="str">
        <f>IF(E106="","",W106*VLOOKUP(2020-H106,Masterh!C$17:D$72,2,FALSE))</f>
        <v/>
      </c>
      <c r="Y106" s="73"/>
      <c r="AA106" s="37"/>
      <c r="AB106" s="32" t="e">
        <f>IF(E106="H",T106-HLOOKUP(V106,Masterh!$C$1:$CX$9,2,FALSE),T106-HLOOKUP(V106,Masterf!$C$1:$CD$9,2,FALSE))</f>
        <v>#VALUE!</v>
      </c>
      <c r="AC106" s="32" t="e">
        <f>IF(E106="H",T106-HLOOKUP(V106,Masterh!$C$1:$CX$9,3,FALSE),T106-HLOOKUP(V106,Masterf!$C$1:$CD$9,3,FALSE))</f>
        <v>#VALUE!</v>
      </c>
      <c r="AD106" s="32" t="e">
        <f>IF(E106="H",T106-HLOOKUP(V106,Masterh!$C$1:$CX$9,4,FALSE),T106-HLOOKUP(V106,Masterf!$C$1:$CD$9,4,FALSE))</f>
        <v>#VALUE!</v>
      </c>
      <c r="AE106" s="32" t="e">
        <f>IF(E106="H",T106-HLOOKUP(V106,Masterh!$C$1:$CX$9,5,FALSE),T106-HLOOKUP(V106,Masterf!$C$1:$CD$9,5,FALSE))</f>
        <v>#VALUE!</v>
      </c>
      <c r="AF106" s="32" t="e">
        <f>IF(E106="H",T106-HLOOKUP(V106,Masterh!$C$1:$CX$9,6,FALSE),T106-HLOOKUP(V106,Masterf!$C$1:$CD$9,6,FALSE))</f>
        <v>#VALUE!</v>
      </c>
      <c r="AG106" s="32" t="e">
        <f>IF(E106="H",T106-HLOOKUP(V106,Masterh!$C$1:$CX$9,7,FALSE),T106-HLOOKUP(V106,Masterf!$C$1:$CD$9,7,FALSE))</f>
        <v>#VALUE!</v>
      </c>
      <c r="AH106" s="32" t="e">
        <f>IF(E106="H",T106-HLOOKUP(V106,Masterh!$C$1:$CX$9,8,FALSE),T106-HLOOKUP(V106,Masterf!$C$1:$CD$9,8,FALSE))</f>
        <v>#VALUE!</v>
      </c>
      <c r="AI106" s="32" t="e">
        <f>IF(E106="H",T106-HLOOKUP(V106,Masterh!$C$1:$CX$9,9,FALSE),T106-HLOOKUP(V106,Masterf!$C$1:$CD$9,9,FALSE))</f>
        <v>#VALUE!</v>
      </c>
      <c r="AJ106" s="51" t="str">
        <f t="shared" si="17"/>
        <v xml:space="preserve"> </v>
      </c>
      <c r="AK106" s="37"/>
      <c r="AL106" s="52" t="str">
        <f t="shared" si="18"/>
        <v xml:space="preserve"> </v>
      </c>
      <c r="AM106" s="53" t="str">
        <f t="shared" si="19"/>
        <v xml:space="preserve"> </v>
      </c>
      <c r="AN106" s="37" t="e">
        <f>IF(AND(H106&lt;1920),VLOOKUP(K106,Masterh!$F$11:$P$29,11),IF(AND(H106&gt;=1920,H106&lt;1941),VLOOKUP(K106,Masterh!$F$11:$P$29,11),IF(AND(H106&gt;=1941,H106&lt;1946),VLOOKUP(K106,Masterh!$F$11:$P$29,10),IF(AND(H106&gt;=1946,H106&lt;1951),VLOOKUP(K106,Masterh!$F$11:$P$29,9),IF(AND(H106&gt;=1951,H106&lt;1956),VLOOKUP(K106,Masterh!$F$11:$P$29,8),IF(AND(H106&gt;=1956,H106&lt;1961),VLOOKUP(K106,Masterh!$F$11:$P$29,7),IF(AND(H106&gt;=1961,H106&lt;1966),VLOOKUP(K106,Masterh!$F$11:$P$29,6),IF(AND(H106&gt;=1966,H106&lt;1971),VLOOKUP(K106,Masterh!$F$11:$P$29,5),IF(AND(H106&gt;=1971,H106&lt;1976),VLOOKUP(K106,Masterh!$F$11:$P$29,4),IF(AND(H106&gt;=1976,H106&lt;1981),VLOOKUP(K106,Masterh!$F$11:$P$29,3),IF(AND(H106&gt;=1981,H106&lt;1986),VLOOKUP(K106,Masterh!$F$11:$P$29,2),"SENIOR")))))))))))</f>
        <v>#N/A</v>
      </c>
      <c r="AO106" s="37" t="e">
        <f>IF(AND(H106&lt;1951),VLOOKUP(K106,Masterf!$F$11:$N$25,9),IF(AND(H106&gt;=1951,H106&lt;1956),VLOOKUP(K106,Masterf!$F$11:$N$25,8),IF(AND(H106&gt;=1956,H106&lt;1961),VLOOKUP(K106,Masterf!$F$11:$N$25,7),IF(AND(H106&gt;=1961,H106&lt;1966),VLOOKUP(K106,Masterf!$F$11:$N$25,6),IF(AND(H106&gt;=1966,H106&lt;1971),VLOOKUP(K106,Masterf!$F$11:$N$25,5),IF(AND(H106&gt;=1971,H106&lt;1976),VLOOKUP(K106,Masterf!$F$11:$N$25,4),IF(AND(H106&gt;=1976,H106&lt;1981),VLOOKUP(K106,Masterf!$F$11:$N$25,3),IF(AND(H106&gt;=1981,H106&lt;1986),VLOOKUP(K106,Masterf!$F$11:$N$25,2),"SENIOR"))))))))</f>
        <v>#N/A</v>
      </c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</row>
    <row r="107" spans="2:124" s="5" customFormat="1" ht="30" customHeight="1" x14ac:dyDescent="0.2">
      <c r="B107" s="170"/>
      <c r="C107" s="171"/>
      <c r="D107" s="172"/>
      <c r="E107" s="173"/>
      <c r="F107" s="174" t="s">
        <v>30</v>
      </c>
      <c r="G107" s="175" t="s">
        <v>30</v>
      </c>
      <c r="H107" s="176"/>
      <c r="I107" s="177"/>
      <c r="J107" s="178" t="s">
        <v>30</v>
      </c>
      <c r="K107" s="179"/>
      <c r="L107" s="180"/>
      <c r="M107" s="181"/>
      <c r="N107" s="181"/>
      <c r="O107" s="182" t="str">
        <f t="shared" si="12"/>
        <v/>
      </c>
      <c r="P107" s="180"/>
      <c r="Q107" s="181"/>
      <c r="R107" s="181"/>
      <c r="S107" s="182" t="str">
        <f t="shared" si="13"/>
        <v/>
      </c>
      <c r="T107" s="207" t="str">
        <f t="shared" si="14"/>
        <v/>
      </c>
      <c r="U107" s="183" t="str">
        <f t="shared" si="20"/>
        <v xml:space="preserve">   </v>
      </c>
      <c r="V107" s="184" t="str">
        <f t="shared" si="15"/>
        <v xml:space="preserve"> </v>
      </c>
      <c r="W107" s="185" t="str">
        <f t="shared" si="16"/>
        <v/>
      </c>
      <c r="X107" s="209" t="str">
        <f>IF(E107="","",W107*VLOOKUP(2020-H107,Masterh!C$17:D$72,2,FALSE))</f>
        <v/>
      </c>
      <c r="Y107" s="73"/>
      <c r="AA107" s="37"/>
      <c r="AB107" s="32" t="e">
        <f>IF(E107="H",T107-HLOOKUP(V107,Masterh!$C$1:$CX$9,2,FALSE),T107-HLOOKUP(V107,Masterf!$C$1:$CD$9,2,FALSE))</f>
        <v>#VALUE!</v>
      </c>
      <c r="AC107" s="32" t="e">
        <f>IF(E107="H",T107-HLOOKUP(V107,Masterh!$C$1:$CX$9,3,FALSE),T107-HLOOKUP(V107,Masterf!$C$1:$CD$9,3,FALSE))</f>
        <v>#VALUE!</v>
      </c>
      <c r="AD107" s="32" t="e">
        <f>IF(E107="H",T107-HLOOKUP(V107,Masterh!$C$1:$CX$9,4,FALSE),T107-HLOOKUP(V107,Masterf!$C$1:$CD$9,4,FALSE))</f>
        <v>#VALUE!</v>
      </c>
      <c r="AE107" s="32" t="e">
        <f>IF(E107="H",T107-HLOOKUP(V107,Masterh!$C$1:$CX$9,5,FALSE),T107-HLOOKUP(V107,Masterf!$C$1:$CD$9,5,FALSE))</f>
        <v>#VALUE!</v>
      </c>
      <c r="AF107" s="32" t="e">
        <f>IF(E107="H",T107-HLOOKUP(V107,Masterh!$C$1:$CX$9,6,FALSE),T107-HLOOKUP(V107,Masterf!$C$1:$CD$9,6,FALSE))</f>
        <v>#VALUE!</v>
      </c>
      <c r="AG107" s="32" t="e">
        <f>IF(E107="H",T107-HLOOKUP(V107,Masterh!$C$1:$CX$9,7,FALSE),T107-HLOOKUP(V107,Masterf!$C$1:$CD$9,7,FALSE))</f>
        <v>#VALUE!</v>
      </c>
      <c r="AH107" s="32" t="e">
        <f>IF(E107="H",T107-HLOOKUP(V107,Masterh!$C$1:$CX$9,8,FALSE),T107-HLOOKUP(V107,Masterf!$C$1:$CD$9,8,FALSE))</f>
        <v>#VALUE!</v>
      </c>
      <c r="AI107" s="32" t="e">
        <f>IF(E107="H",T107-HLOOKUP(V107,Masterh!$C$1:$CX$9,9,FALSE),T107-HLOOKUP(V107,Masterf!$C$1:$CD$9,9,FALSE))</f>
        <v>#VALUE!</v>
      </c>
      <c r="AJ107" s="51" t="str">
        <f t="shared" si="17"/>
        <v xml:space="preserve"> </v>
      </c>
      <c r="AK107" s="37"/>
      <c r="AL107" s="52" t="str">
        <f t="shared" si="18"/>
        <v xml:space="preserve"> </v>
      </c>
      <c r="AM107" s="53" t="str">
        <f t="shared" si="19"/>
        <v xml:space="preserve"> </v>
      </c>
      <c r="AN107" s="37" t="e">
        <f>IF(AND(H107&lt;1920),VLOOKUP(K107,Masterh!$F$11:$P$29,11),IF(AND(H107&gt;=1920,H107&lt;1941),VLOOKUP(K107,Masterh!$F$11:$P$29,11),IF(AND(H107&gt;=1941,H107&lt;1946),VLOOKUP(K107,Masterh!$F$11:$P$29,10),IF(AND(H107&gt;=1946,H107&lt;1951),VLOOKUP(K107,Masterh!$F$11:$P$29,9),IF(AND(H107&gt;=1951,H107&lt;1956),VLOOKUP(K107,Masterh!$F$11:$P$29,8),IF(AND(H107&gt;=1956,H107&lt;1961),VLOOKUP(K107,Masterh!$F$11:$P$29,7),IF(AND(H107&gt;=1961,H107&lt;1966),VLOOKUP(K107,Masterh!$F$11:$P$29,6),IF(AND(H107&gt;=1966,H107&lt;1971),VLOOKUP(K107,Masterh!$F$11:$P$29,5),IF(AND(H107&gt;=1971,H107&lt;1976),VLOOKUP(K107,Masterh!$F$11:$P$29,4),IF(AND(H107&gt;=1976,H107&lt;1981),VLOOKUP(K107,Masterh!$F$11:$P$29,3),IF(AND(H107&gt;=1981,H107&lt;1986),VLOOKUP(K107,Masterh!$F$11:$P$29,2),"SENIOR")))))))))))</f>
        <v>#N/A</v>
      </c>
      <c r="AO107" s="37" t="e">
        <f>IF(AND(H107&lt;1951),VLOOKUP(K107,Masterf!$F$11:$N$25,9),IF(AND(H107&gt;=1951,H107&lt;1956),VLOOKUP(K107,Masterf!$F$11:$N$25,8),IF(AND(H107&gt;=1956,H107&lt;1961),VLOOKUP(K107,Masterf!$F$11:$N$25,7),IF(AND(H107&gt;=1961,H107&lt;1966),VLOOKUP(K107,Masterf!$F$11:$N$25,6),IF(AND(H107&gt;=1966,H107&lt;1971),VLOOKUP(K107,Masterf!$F$11:$N$25,5),IF(AND(H107&gt;=1971,H107&lt;1976),VLOOKUP(K107,Masterf!$F$11:$N$25,4),IF(AND(H107&gt;=1976,H107&lt;1981),VLOOKUP(K107,Masterf!$F$11:$N$25,3),IF(AND(H107&gt;=1981,H107&lt;1986),VLOOKUP(K107,Masterf!$F$11:$N$25,2),"SENIOR"))))))))</f>
        <v>#N/A</v>
      </c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</row>
    <row r="108" spans="2:124" s="5" customFormat="1" ht="30" customHeight="1" x14ac:dyDescent="0.2">
      <c r="B108" s="170"/>
      <c r="C108" s="171"/>
      <c r="D108" s="172"/>
      <c r="E108" s="173"/>
      <c r="F108" s="174" t="s">
        <v>30</v>
      </c>
      <c r="G108" s="175" t="s">
        <v>30</v>
      </c>
      <c r="H108" s="176"/>
      <c r="I108" s="177"/>
      <c r="J108" s="178" t="s">
        <v>30</v>
      </c>
      <c r="K108" s="179"/>
      <c r="L108" s="180"/>
      <c r="M108" s="181"/>
      <c r="N108" s="181"/>
      <c r="O108" s="182" t="str">
        <f t="shared" si="12"/>
        <v/>
      </c>
      <c r="P108" s="180"/>
      <c r="Q108" s="181"/>
      <c r="R108" s="181"/>
      <c r="S108" s="182" t="str">
        <f t="shared" si="13"/>
        <v/>
      </c>
      <c r="T108" s="207" t="str">
        <f t="shared" si="14"/>
        <v/>
      </c>
      <c r="U108" s="183" t="str">
        <f t="shared" si="20"/>
        <v xml:space="preserve">   </v>
      </c>
      <c r="V108" s="184" t="str">
        <f t="shared" si="15"/>
        <v xml:space="preserve"> </v>
      </c>
      <c r="W108" s="185" t="str">
        <f t="shared" si="16"/>
        <v/>
      </c>
      <c r="X108" s="209" t="str">
        <f>IF(E108="","",W108*VLOOKUP(2020-H108,Masterh!C$17:D$72,2,FALSE))</f>
        <v/>
      </c>
      <c r="Y108" s="73"/>
      <c r="AA108" s="37"/>
      <c r="AB108" s="32" t="e">
        <f>IF(E108="H",T108-HLOOKUP(V108,Masterh!$C$1:$CX$9,2,FALSE),T108-HLOOKUP(V108,Masterf!$C$1:$CD$9,2,FALSE))</f>
        <v>#VALUE!</v>
      </c>
      <c r="AC108" s="32" t="e">
        <f>IF(E108="H",T108-HLOOKUP(V108,Masterh!$C$1:$CX$9,3,FALSE),T108-HLOOKUP(V108,Masterf!$C$1:$CD$9,3,FALSE))</f>
        <v>#VALUE!</v>
      </c>
      <c r="AD108" s="32" t="e">
        <f>IF(E108="H",T108-HLOOKUP(V108,Masterh!$C$1:$CX$9,4,FALSE),T108-HLOOKUP(V108,Masterf!$C$1:$CD$9,4,FALSE))</f>
        <v>#VALUE!</v>
      </c>
      <c r="AE108" s="32" t="e">
        <f>IF(E108="H",T108-HLOOKUP(V108,Masterh!$C$1:$CX$9,5,FALSE),T108-HLOOKUP(V108,Masterf!$C$1:$CD$9,5,FALSE))</f>
        <v>#VALUE!</v>
      </c>
      <c r="AF108" s="32" t="e">
        <f>IF(E108="H",T108-HLOOKUP(V108,Masterh!$C$1:$CX$9,6,FALSE),T108-HLOOKUP(V108,Masterf!$C$1:$CD$9,6,FALSE))</f>
        <v>#VALUE!</v>
      </c>
      <c r="AG108" s="32" t="e">
        <f>IF(E108="H",T108-HLOOKUP(V108,Masterh!$C$1:$CX$9,7,FALSE),T108-HLOOKUP(V108,Masterf!$C$1:$CD$9,7,FALSE))</f>
        <v>#VALUE!</v>
      </c>
      <c r="AH108" s="32" t="e">
        <f>IF(E108="H",T108-HLOOKUP(V108,Masterh!$C$1:$CX$9,8,FALSE),T108-HLOOKUP(V108,Masterf!$C$1:$CD$9,8,FALSE))</f>
        <v>#VALUE!</v>
      </c>
      <c r="AI108" s="32" t="e">
        <f>IF(E108="H",T108-HLOOKUP(V108,Masterh!$C$1:$CX$9,9,FALSE),T108-HLOOKUP(V108,Masterf!$C$1:$CD$9,9,FALSE))</f>
        <v>#VALUE!</v>
      </c>
      <c r="AJ108" s="51" t="str">
        <f t="shared" si="17"/>
        <v xml:space="preserve"> </v>
      </c>
      <c r="AK108" s="37"/>
      <c r="AL108" s="52" t="str">
        <f t="shared" si="18"/>
        <v xml:space="preserve"> </v>
      </c>
      <c r="AM108" s="53" t="str">
        <f t="shared" si="19"/>
        <v xml:space="preserve"> </v>
      </c>
      <c r="AN108" s="37" t="e">
        <f>IF(AND(H108&lt;1920),VLOOKUP(K108,Masterh!$F$11:$P$29,11),IF(AND(H108&gt;=1920,H108&lt;1941),VLOOKUP(K108,Masterh!$F$11:$P$29,11),IF(AND(H108&gt;=1941,H108&lt;1946),VLOOKUP(K108,Masterh!$F$11:$P$29,10),IF(AND(H108&gt;=1946,H108&lt;1951),VLOOKUP(K108,Masterh!$F$11:$P$29,9),IF(AND(H108&gt;=1951,H108&lt;1956),VLOOKUP(K108,Masterh!$F$11:$P$29,8),IF(AND(H108&gt;=1956,H108&lt;1961),VLOOKUP(K108,Masterh!$F$11:$P$29,7),IF(AND(H108&gt;=1961,H108&lt;1966),VLOOKUP(K108,Masterh!$F$11:$P$29,6),IF(AND(H108&gt;=1966,H108&lt;1971),VLOOKUP(K108,Masterh!$F$11:$P$29,5),IF(AND(H108&gt;=1971,H108&lt;1976),VLOOKUP(K108,Masterh!$F$11:$P$29,4),IF(AND(H108&gt;=1976,H108&lt;1981),VLOOKUP(K108,Masterh!$F$11:$P$29,3),IF(AND(H108&gt;=1981,H108&lt;1986),VLOOKUP(K108,Masterh!$F$11:$P$29,2),"SENIOR")))))))))))</f>
        <v>#N/A</v>
      </c>
      <c r="AO108" s="37" t="e">
        <f>IF(AND(H108&lt;1951),VLOOKUP(K108,Masterf!$F$11:$N$25,9),IF(AND(H108&gt;=1951,H108&lt;1956),VLOOKUP(K108,Masterf!$F$11:$N$25,8),IF(AND(H108&gt;=1956,H108&lt;1961),VLOOKUP(K108,Masterf!$F$11:$N$25,7),IF(AND(H108&gt;=1961,H108&lt;1966),VLOOKUP(K108,Masterf!$F$11:$N$25,6),IF(AND(H108&gt;=1966,H108&lt;1971),VLOOKUP(K108,Masterf!$F$11:$N$25,5),IF(AND(H108&gt;=1971,H108&lt;1976),VLOOKUP(K108,Masterf!$F$11:$N$25,4),IF(AND(H108&gt;=1976,H108&lt;1981),VLOOKUP(K108,Masterf!$F$11:$N$25,3),IF(AND(H108&gt;=1981,H108&lt;1986),VLOOKUP(K108,Masterf!$F$11:$N$25,2),"SENIOR"))))))))</f>
        <v>#N/A</v>
      </c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</row>
    <row r="109" spans="2:124" s="5" customFormat="1" ht="30" customHeight="1" x14ac:dyDescent="0.2">
      <c r="B109" s="170"/>
      <c r="C109" s="171"/>
      <c r="D109" s="172"/>
      <c r="E109" s="173"/>
      <c r="F109" s="174" t="s">
        <v>30</v>
      </c>
      <c r="G109" s="175" t="s">
        <v>30</v>
      </c>
      <c r="H109" s="176"/>
      <c r="I109" s="177"/>
      <c r="J109" s="178" t="s">
        <v>30</v>
      </c>
      <c r="K109" s="179"/>
      <c r="L109" s="180"/>
      <c r="M109" s="181"/>
      <c r="N109" s="181"/>
      <c r="O109" s="182" t="str">
        <f t="shared" si="12"/>
        <v/>
      </c>
      <c r="P109" s="180"/>
      <c r="Q109" s="181"/>
      <c r="R109" s="181"/>
      <c r="S109" s="182" t="str">
        <f t="shared" si="13"/>
        <v/>
      </c>
      <c r="T109" s="207" t="str">
        <f t="shared" si="14"/>
        <v/>
      </c>
      <c r="U109" s="183" t="str">
        <f t="shared" si="20"/>
        <v xml:space="preserve">   </v>
      </c>
      <c r="V109" s="184" t="str">
        <f t="shared" si="15"/>
        <v xml:space="preserve"> </v>
      </c>
      <c r="W109" s="185" t="str">
        <f t="shared" si="16"/>
        <v/>
      </c>
      <c r="X109" s="209" t="str">
        <f>IF(E109="","",W109*VLOOKUP(2020-H109,Masterh!C$17:D$72,2,FALSE))</f>
        <v/>
      </c>
      <c r="Y109" s="73"/>
      <c r="AA109" s="37"/>
      <c r="AB109" s="32" t="e">
        <f>IF(E109="H",T109-HLOOKUP(V109,Masterh!$C$1:$CX$9,2,FALSE),T109-HLOOKUP(V109,Masterf!$C$1:$CD$9,2,FALSE))</f>
        <v>#VALUE!</v>
      </c>
      <c r="AC109" s="32" t="e">
        <f>IF(E109="H",T109-HLOOKUP(V109,Masterh!$C$1:$CX$9,3,FALSE),T109-HLOOKUP(V109,Masterf!$C$1:$CD$9,3,FALSE))</f>
        <v>#VALUE!</v>
      </c>
      <c r="AD109" s="32" t="e">
        <f>IF(E109="H",T109-HLOOKUP(V109,Masterh!$C$1:$CX$9,4,FALSE),T109-HLOOKUP(V109,Masterf!$C$1:$CD$9,4,FALSE))</f>
        <v>#VALUE!</v>
      </c>
      <c r="AE109" s="32" t="e">
        <f>IF(E109="H",T109-HLOOKUP(V109,Masterh!$C$1:$CX$9,5,FALSE),T109-HLOOKUP(V109,Masterf!$C$1:$CD$9,5,FALSE))</f>
        <v>#VALUE!</v>
      </c>
      <c r="AF109" s="32" t="e">
        <f>IF(E109="H",T109-HLOOKUP(V109,Masterh!$C$1:$CX$9,6,FALSE),T109-HLOOKUP(V109,Masterf!$C$1:$CD$9,6,FALSE))</f>
        <v>#VALUE!</v>
      </c>
      <c r="AG109" s="32" t="e">
        <f>IF(E109="H",T109-HLOOKUP(V109,Masterh!$C$1:$CX$9,7,FALSE),T109-HLOOKUP(V109,Masterf!$C$1:$CD$9,7,FALSE))</f>
        <v>#VALUE!</v>
      </c>
      <c r="AH109" s="32" t="e">
        <f>IF(E109="H",T109-HLOOKUP(V109,Masterh!$C$1:$CX$9,8,FALSE),T109-HLOOKUP(V109,Masterf!$C$1:$CD$9,8,FALSE))</f>
        <v>#VALUE!</v>
      </c>
      <c r="AI109" s="32" t="e">
        <f>IF(E109="H",T109-HLOOKUP(V109,Masterh!$C$1:$CX$9,9,FALSE),T109-HLOOKUP(V109,Masterf!$C$1:$CD$9,9,FALSE))</f>
        <v>#VALUE!</v>
      </c>
      <c r="AJ109" s="51" t="str">
        <f t="shared" si="17"/>
        <v xml:space="preserve"> </v>
      </c>
      <c r="AK109" s="37"/>
      <c r="AL109" s="52" t="str">
        <f t="shared" si="18"/>
        <v xml:space="preserve"> </v>
      </c>
      <c r="AM109" s="53" t="str">
        <f t="shared" si="19"/>
        <v xml:space="preserve"> </v>
      </c>
      <c r="AN109" s="37" t="e">
        <f>IF(AND(H109&lt;1920),VLOOKUP(K109,Masterh!$F$11:$P$29,11),IF(AND(H109&gt;=1920,H109&lt;1941),VLOOKUP(K109,Masterh!$F$11:$P$29,11),IF(AND(H109&gt;=1941,H109&lt;1946),VLOOKUP(K109,Masterh!$F$11:$P$29,10),IF(AND(H109&gt;=1946,H109&lt;1951),VLOOKUP(K109,Masterh!$F$11:$P$29,9),IF(AND(H109&gt;=1951,H109&lt;1956),VLOOKUP(K109,Masterh!$F$11:$P$29,8),IF(AND(H109&gt;=1956,H109&lt;1961),VLOOKUP(K109,Masterh!$F$11:$P$29,7),IF(AND(H109&gt;=1961,H109&lt;1966),VLOOKUP(K109,Masterh!$F$11:$P$29,6),IF(AND(H109&gt;=1966,H109&lt;1971),VLOOKUP(K109,Masterh!$F$11:$P$29,5),IF(AND(H109&gt;=1971,H109&lt;1976),VLOOKUP(K109,Masterh!$F$11:$P$29,4),IF(AND(H109&gt;=1976,H109&lt;1981),VLOOKUP(K109,Masterh!$F$11:$P$29,3),IF(AND(H109&gt;=1981,H109&lt;1986),VLOOKUP(K109,Masterh!$F$11:$P$29,2),"SENIOR")))))))))))</f>
        <v>#N/A</v>
      </c>
      <c r="AO109" s="37" t="e">
        <f>IF(AND(H109&lt;1951),VLOOKUP(K109,Masterf!$F$11:$N$25,9),IF(AND(H109&gt;=1951,H109&lt;1956),VLOOKUP(K109,Masterf!$F$11:$N$25,8),IF(AND(H109&gt;=1956,H109&lt;1961),VLOOKUP(K109,Masterf!$F$11:$N$25,7),IF(AND(H109&gt;=1961,H109&lt;1966),VLOOKUP(K109,Masterf!$F$11:$N$25,6),IF(AND(H109&gt;=1966,H109&lt;1971),VLOOKUP(K109,Masterf!$F$11:$N$25,5),IF(AND(H109&gt;=1971,H109&lt;1976),VLOOKUP(K109,Masterf!$F$11:$N$25,4),IF(AND(H109&gt;=1976,H109&lt;1981),VLOOKUP(K109,Masterf!$F$11:$N$25,3),IF(AND(H109&gt;=1981,H109&lt;1986),VLOOKUP(K109,Masterf!$F$11:$N$25,2),"SENIOR"))))))))</f>
        <v>#N/A</v>
      </c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</row>
    <row r="110" spans="2:124" s="5" customFormat="1" ht="30" customHeight="1" x14ac:dyDescent="0.2">
      <c r="B110" s="170"/>
      <c r="C110" s="171"/>
      <c r="D110" s="172"/>
      <c r="E110" s="173"/>
      <c r="F110" s="174" t="s">
        <v>30</v>
      </c>
      <c r="G110" s="175" t="s">
        <v>30</v>
      </c>
      <c r="H110" s="176"/>
      <c r="I110" s="177"/>
      <c r="J110" s="178" t="s">
        <v>30</v>
      </c>
      <c r="K110" s="179"/>
      <c r="L110" s="180"/>
      <c r="M110" s="181"/>
      <c r="N110" s="181"/>
      <c r="O110" s="182" t="str">
        <f t="shared" si="12"/>
        <v/>
      </c>
      <c r="P110" s="180"/>
      <c r="Q110" s="181"/>
      <c r="R110" s="181"/>
      <c r="S110" s="182" t="str">
        <f t="shared" si="13"/>
        <v/>
      </c>
      <c r="T110" s="207" t="str">
        <f t="shared" si="14"/>
        <v/>
      </c>
      <c r="U110" s="183" t="str">
        <f t="shared" si="20"/>
        <v xml:space="preserve">   </v>
      </c>
      <c r="V110" s="184" t="str">
        <f t="shared" si="15"/>
        <v xml:space="preserve"> </v>
      </c>
      <c r="W110" s="185" t="str">
        <f t="shared" si="16"/>
        <v/>
      </c>
      <c r="X110" s="209" t="str">
        <f>IF(E110="","",W110*VLOOKUP(2020-H110,Masterh!C$17:D$72,2,FALSE))</f>
        <v/>
      </c>
      <c r="Y110" s="73"/>
      <c r="AA110" s="37"/>
      <c r="AB110" s="32" t="e">
        <f>IF(E110="H",T110-HLOOKUP(V110,Masterh!$C$1:$CX$9,2,FALSE),T110-HLOOKUP(V110,Masterf!$C$1:$CD$9,2,FALSE))</f>
        <v>#VALUE!</v>
      </c>
      <c r="AC110" s="32" t="e">
        <f>IF(E110="H",T110-HLOOKUP(V110,Masterh!$C$1:$CX$9,3,FALSE),T110-HLOOKUP(V110,Masterf!$C$1:$CD$9,3,FALSE))</f>
        <v>#VALUE!</v>
      </c>
      <c r="AD110" s="32" t="e">
        <f>IF(E110="H",T110-HLOOKUP(V110,Masterh!$C$1:$CX$9,4,FALSE),T110-HLOOKUP(V110,Masterf!$C$1:$CD$9,4,FALSE))</f>
        <v>#VALUE!</v>
      </c>
      <c r="AE110" s="32" t="e">
        <f>IF(E110="H",T110-HLOOKUP(V110,Masterh!$C$1:$CX$9,5,FALSE),T110-HLOOKUP(V110,Masterf!$C$1:$CD$9,5,FALSE))</f>
        <v>#VALUE!</v>
      </c>
      <c r="AF110" s="32" t="e">
        <f>IF(E110="H",T110-HLOOKUP(V110,Masterh!$C$1:$CX$9,6,FALSE),T110-HLOOKUP(V110,Masterf!$C$1:$CD$9,6,FALSE))</f>
        <v>#VALUE!</v>
      </c>
      <c r="AG110" s="32" t="e">
        <f>IF(E110="H",T110-HLOOKUP(V110,Masterh!$C$1:$CX$9,7,FALSE),T110-HLOOKUP(V110,Masterf!$C$1:$CD$9,7,FALSE))</f>
        <v>#VALUE!</v>
      </c>
      <c r="AH110" s="32" t="e">
        <f>IF(E110="H",T110-HLOOKUP(V110,Masterh!$C$1:$CX$9,8,FALSE),T110-HLOOKUP(V110,Masterf!$C$1:$CD$9,8,FALSE))</f>
        <v>#VALUE!</v>
      </c>
      <c r="AI110" s="32" t="e">
        <f>IF(E110="H",T110-HLOOKUP(V110,Masterh!$C$1:$CX$9,9,FALSE),T110-HLOOKUP(V110,Masterf!$C$1:$CD$9,9,FALSE))</f>
        <v>#VALUE!</v>
      </c>
      <c r="AJ110" s="51" t="str">
        <f t="shared" si="17"/>
        <v xml:space="preserve"> </v>
      </c>
      <c r="AK110" s="37"/>
      <c r="AL110" s="52" t="str">
        <f t="shared" si="18"/>
        <v xml:space="preserve"> </v>
      </c>
      <c r="AM110" s="53" t="str">
        <f t="shared" si="19"/>
        <v xml:space="preserve"> </v>
      </c>
      <c r="AN110" s="37" t="e">
        <f>IF(AND(H110&lt;1920),VLOOKUP(K110,Masterh!$F$11:$P$29,11),IF(AND(H110&gt;=1920,H110&lt;1941),VLOOKUP(K110,Masterh!$F$11:$P$29,11),IF(AND(H110&gt;=1941,H110&lt;1946),VLOOKUP(K110,Masterh!$F$11:$P$29,10),IF(AND(H110&gt;=1946,H110&lt;1951),VLOOKUP(K110,Masterh!$F$11:$P$29,9),IF(AND(H110&gt;=1951,H110&lt;1956),VLOOKUP(K110,Masterh!$F$11:$P$29,8),IF(AND(H110&gt;=1956,H110&lt;1961),VLOOKUP(K110,Masterh!$F$11:$P$29,7),IF(AND(H110&gt;=1961,H110&lt;1966),VLOOKUP(K110,Masterh!$F$11:$P$29,6),IF(AND(H110&gt;=1966,H110&lt;1971),VLOOKUP(K110,Masterh!$F$11:$P$29,5),IF(AND(H110&gt;=1971,H110&lt;1976),VLOOKUP(K110,Masterh!$F$11:$P$29,4),IF(AND(H110&gt;=1976,H110&lt;1981),VLOOKUP(K110,Masterh!$F$11:$P$29,3),IF(AND(H110&gt;=1981,H110&lt;1986),VLOOKUP(K110,Masterh!$F$11:$P$29,2),"SENIOR")))))))))))</f>
        <v>#N/A</v>
      </c>
      <c r="AO110" s="37" t="e">
        <f>IF(AND(H110&lt;1951),VLOOKUP(K110,Masterf!$F$11:$N$25,9),IF(AND(H110&gt;=1951,H110&lt;1956),VLOOKUP(K110,Masterf!$F$11:$N$25,8),IF(AND(H110&gt;=1956,H110&lt;1961),VLOOKUP(K110,Masterf!$F$11:$N$25,7),IF(AND(H110&gt;=1961,H110&lt;1966),VLOOKUP(K110,Masterf!$F$11:$N$25,6),IF(AND(H110&gt;=1966,H110&lt;1971),VLOOKUP(K110,Masterf!$F$11:$N$25,5),IF(AND(H110&gt;=1971,H110&lt;1976),VLOOKUP(K110,Masterf!$F$11:$N$25,4),IF(AND(H110&gt;=1976,H110&lt;1981),VLOOKUP(K110,Masterf!$F$11:$N$25,3),IF(AND(H110&gt;=1981,H110&lt;1986),VLOOKUP(K110,Masterf!$F$11:$N$25,2),"SENIOR"))))))))</f>
        <v>#N/A</v>
      </c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</row>
    <row r="111" spans="2:124" s="5" customFormat="1" ht="30" customHeight="1" x14ac:dyDescent="0.2">
      <c r="B111" s="170"/>
      <c r="C111" s="171"/>
      <c r="D111" s="172"/>
      <c r="E111" s="173"/>
      <c r="F111" s="174" t="s">
        <v>30</v>
      </c>
      <c r="G111" s="175" t="s">
        <v>30</v>
      </c>
      <c r="H111" s="176"/>
      <c r="I111" s="177"/>
      <c r="J111" s="178" t="s">
        <v>30</v>
      </c>
      <c r="K111" s="179"/>
      <c r="L111" s="180"/>
      <c r="M111" s="181"/>
      <c r="N111" s="181"/>
      <c r="O111" s="182" t="str">
        <f t="shared" si="12"/>
        <v/>
      </c>
      <c r="P111" s="180"/>
      <c r="Q111" s="181"/>
      <c r="R111" s="181"/>
      <c r="S111" s="182" t="str">
        <f t="shared" si="13"/>
        <v/>
      </c>
      <c r="T111" s="207" t="str">
        <f t="shared" si="14"/>
        <v/>
      </c>
      <c r="U111" s="183" t="str">
        <f t="shared" si="20"/>
        <v xml:space="preserve">   </v>
      </c>
      <c r="V111" s="184" t="str">
        <f t="shared" si="15"/>
        <v xml:space="preserve"> </v>
      </c>
      <c r="W111" s="185" t="str">
        <f t="shared" si="16"/>
        <v/>
      </c>
      <c r="X111" s="209" t="str">
        <f>IF(E111="","",W111*VLOOKUP(2020-H111,Masterh!C$17:D$72,2,FALSE))</f>
        <v/>
      </c>
      <c r="Y111" s="73"/>
      <c r="AA111" s="37"/>
      <c r="AB111" s="32" t="e">
        <f>IF(E111="H",T111-HLOOKUP(V111,Masterh!$C$1:$CX$9,2,FALSE),T111-HLOOKUP(V111,Masterf!$C$1:$CD$9,2,FALSE))</f>
        <v>#VALUE!</v>
      </c>
      <c r="AC111" s="32" t="e">
        <f>IF(E111="H",T111-HLOOKUP(V111,Masterh!$C$1:$CX$9,3,FALSE),T111-HLOOKUP(V111,Masterf!$C$1:$CD$9,3,FALSE))</f>
        <v>#VALUE!</v>
      </c>
      <c r="AD111" s="32" t="e">
        <f>IF(E111="H",T111-HLOOKUP(V111,Masterh!$C$1:$CX$9,4,FALSE),T111-HLOOKUP(V111,Masterf!$C$1:$CD$9,4,FALSE))</f>
        <v>#VALUE!</v>
      </c>
      <c r="AE111" s="32" t="e">
        <f>IF(E111="H",T111-HLOOKUP(V111,Masterh!$C$1:$CX$9,5,FALSE),T111-HLOOKUP(V111,Masterf!$C$1:$CD$9,5,FALSE))</f>
        <v>#VALUE!</v>
      </c>
      <c r="AF111" s="32" t="e">
        <f>IF(E111="H",T111-HLOOKUP(V111,Masterh!$C$1:$CX$9,6,FALSE),T111-HLOOKUP(V111,Masterf!$C$1:$CD$9,6,FALSE))</f>
        <v>#VALUE!</v>
      </c>
      <c r="AG111" s="32" t="e">
        <f>IF(E111="H",T111-HLOOKUP(V111,Masterh!$C$1:$CX$9,7,FALSE),T111-HLOOKUP(V111,Masterf!$C$1:$CD$9,7,FALSE))</f>
        <v>#VALUE!</v>
      </c>
      <c r="AH111" s="32" t="e">
        <f>IF(E111="H",T111-HLOOKUP(V111,Masterh!$C$1:$CX$9,8,FALSE),T111-HLOOKUP(V111,Masterf!$C$1:$CD$9,8,FALSE))</f>
        <v>#VALUE!</v>
      </c>
      <c r="AI111" s="32" t="e">
        <f>IF(E111="H",T111-HLOOKUP(V111,Masterh!$C$1:$CX$9,9,FALSE),T111-HLOOKUP(V111,Masterf!$C$1:$CD$9,9,FALSE))</f>
        <v>#VALUE!</v>
      </c>
      <c r="AJ111" s="51" t="str">
        <f t="shared" si="17"/>
        <v xml:space="preserve"> </v>
      </c>
      <c r="AK111" s="37"/>
      <c r="AL111" s="52" t="str">
        <f t="shared" si="18"/>
        <v xml:space="preserve"> </v>
      </c>
      <c r="AM111" s="53" t="str">
        <f t="shared" si="19"/>
        <v xml:space="preserve"> </v>
      </c>
      <c r="AN111" s="37" t="e">
        <f>IF(AND(H111&lt;1920),VLOOKUP(K111,Masterh!$F$11:$P$29,11),IF(AND(H111&gt;=1920,H111&lt;1941),VLOOKUP(K111,Masterh!$F$11:$P$29,11),IF(AND(H111&gt;=1941,H111&lt;1946),VLOOKUP(K111,Masterh!$F$11:$P$29,10),IF(AND(H111&gt;=1946,H111&lt;1951),VLOOKUP(K111,Masterh!$F$11:$P$29,9),IF(AND(H111&gt;=1951,H111&lt;1956),VLOOKUP(K111,Masterh!$F$11:$P$29,8),IF(AND(H111&gt;=1956,H111&lt;1961),VLOOKUP(K111,Masterh!$F$11:$P$29,7),IF(AND(H111&gt;=1961,H111&lt;1966),VLOOKUP(K111,Masterh!$F$11:$P$29,6),IF(AND(H111&gt;=1966,H111&lt;1971),VLOOKUP(K111,Masterh!$F$11:$P$29,5),IF(AND(H111&gt;=1971,H111&lt;1976),VLOOKUP(K111,Masterh!$F$11:$P$29,4),IF(AND(H111&gt;=1976,H111&lt;1981),VLOOKUP(K111,Masterh!$F$11:$P$29,3),IF(AND(H111&gt;=1981,H111&lt;1986),VLOOKUP(K111,Masterh!$F$11:$P$29,2),"SENIOR")))))))))))</f>
        <v>#N/A</v>
      </c>
      <c r="AO111" s="37" t="e">
        <f>IF(AND(H111&lt;1951),VLOOKUP(K111,Masterf!$F$11:$N$25,9),IF(AND(H111&gt;=1951,H111&lt;1956),VLOOKUP(K111,Masterf!$F$11:$N$25,8),IF(AND(H111&gt;=1956,H111&lt;1961),VLOOKUP(K111,Masterf!$F$11:$N$25,7),IF(AND(H111&gt;=1961,H111&lt;1966),VLOOKUP(K111,Masterf!$F$11:$N$25,6),IF(AND(H111&gt;=1966,H111&lt;1971),VLOOKUP(K111,Masterf!$F$11:$N$25,5),IF(AND(H111&gt;=1971,H111&lt;1976),VLOOKUP(K111,Masterf!$F$11:$N$25,4),IF(AND(H111&gt;=1976,H111&lt;1981),VLOOKUP(K111,Masterf!$F$11:$N$25,3),IF(AND(H111&gt;=1981,H111&lt;1986),VLOOKUP(K111,Masterf!$F$11:$N$25,2),"SENIOR"))))))))</f>
        <v>#N/A</v>
      </c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</row>
    <row r="112" spans="2:124" s="5" customFormat="1" ht="30" customHeight="1" x14ac:dyDescent="0.2">
      <c r="B112" s="170"/>
      <c r="C112" s="171"/>
      <c r="D112" s="172"/>
      <c r="E112" s="173"/>
      <c r="F112" s="174" t="s">
        <v>30</v>
      </c>
      <c r="G112" s="175" t="s">
        <v>30</v>
      </c>
      <c r="H112" s="176"/>
      <c r="I112" s="177"/>
      <c r="J112" s="178" t="s">
        <v>30</v>
      </c>
      <c r="K112" s="179"/>
      <c r="L112" s="180"/>
      <c r="M112" s="181"/>
      <c r="N112" s="181"/>
      <c r="O112" s="182" t="str">
        <f t="shared" si="12"/>
        <v/>
      </c>
      <c r="P112" s="180"/>
      <c r="Q112" s="181"/>
      <c r="R112" s="181"/>
      <c r="S112" s="182" t="str">
        <f t="shared" si="13"/>
        <v/>
      </c>
      <c r="T112" s="207" t="str">
        <f t="shared" si="14"/>
        <v/>
      </c>
      <c r="U112" s="183" t="str">
        <f t="shared" si="20"/>
        <v xml:space="preserve">   </v>
      </c>
      <c r="V112" s="184" t="str">
        <f t="shared" si="15"/>
        <v xml:space="preserve"> </v>
      </c>
      <c r="W112" s="185" t="str">
        <f t="shared" si="16"/>
        <v/>
      </c>
      <c r="X112" s="209" t="str">
        <f>IF(E112="","",W112*VLOOKUP(2020-H112,Masterh!C$17:D$72,2,FALSE))</f>
        <v/>
      </c>
      <c r="Y112" s="73"/>
      <c r="AA112" s="37"/>
      <c r="AB112" s="32" t="e">
        <f>IF(E112="H",T112-HLOOKUP(V112,Masterh!$C$1:$CX$9,2,FALSE),T112-HLOOKUP(V112,Masterf!$C$1:$CD$9,2,FALSE))</f>
        <v>#VALUE!</v>
      </c>
      <c r="AC112" s="32" t="e">
        <f>IF(E112="H",T112-HLOOKUP(V112,Masterh!$C$1:$CX$9,3,FALSE),T112-HLOOKUP(V112,Masterf!$C$1:$CD$9,3,FALSE))</f>
        <v>#VALUE!</v>
      </c>
      <c r="AD112" s="32" t="e">
        <f>IF(E112="H",T112-HLOOKUP(V112,Masterh!$C$1:$CX$9,4,FALSE),T112-HLOOKUP(V112,Masterf!$C$1:$CD$9,4,FALSE))</f>
        <v>#VALUE!</v>
      </c>
      <c r="AE112" s="32" t="e">
        <f>IF(E112="H",T112-HLOOKUP(V112,Masterh!$C$1:$CX$9,5,FALSE),T112-HLOOKUP(V112,Masterf!$C$1:$CD$9,5,FALSE))</f>
        <v>#VALUE!</v>
      </c>
      <c r="AF112" s="32" t="e">
        <f>IF(E112="H",T112-HLOOKUP(V112,Masterh!$C$1:$CX$9,6,FALSE),T112-HLOOKUP(V112,Masterf!$C$1:$CD$9,6,FALSE))</f>
        <v>#VALUE!</v>
      </c>
      <c r="AG112" s="32" t="e">
        <f>IF(E112="H",T112-HLOOKUP(V112,Masterh!$C$1:$CX$9,7,FALSE),T112-HLOOKUP(V112,Masterf!$C$1:$CD$9,7,FALSE))</f>
        <v>#VALUE!</v>
      </c>
      <c r="AH112" s="32" t="e">
        <f>IF(E112="H",T112-HLOOKUP(V112,Masterh!$C$1:$CX$9,8,FALSE),T112-HLOOKUP(V112,Masterf!$C$1:$CD$9,8,FALSE))</f>
        <v>#VALUE!</v>
      </c>
      <c r="AI112" s="32" t="e">
        <f>IF(E112="H",T112-HLOOKUP(V112,Masterh!$C$1:$CX$9,9,FALSE),T112-HLOOKUP(V112,Masterf!$C$1:$CD$9,9,FALSE))</f>
        <v>#VALUE!</v>
      </c>
      <c r="AJ112" s="51" t="str">
        <f t="shared" si="17"/>
        <v xml:space="preserve"> </v>
      </c>
      <c r="AK112" s="37"/>
      <c r="AL112" s="52" t="str">
        <f t="shared" si="18"/>
        <v xml:space="preserve"> </v>
      </c>
      <c r="AM112" s="53" t="str">
        <f t="shared" si="19"/>
        <v xml:space="preserve"> </v>
      </c>
      <c r="AN112" s="37" t="e">
        <f>IF(AND(H112&lt;1920),VLOOKUP(K112,Masterh!$F$11:$P$29,11),IF(AND(H112&gt;=1920,H112&lt;1941),VLOOKUP(K112,Masterh!$F$11:$P$29,11),IF(AND(H112&gt;=1941,H112&lt;1946),VLOOKUP(K112,Masterh!$F$11:$P$29,10),IF(AND(H112&gt;=1946,H112&lt;1951),VLOOKUP(K112,Masterh!$F$11:$P$29,9),IF(AND(H112&gt;=1951,H112&lt;1956),VLOOKUP(K112,Masterh!$F$11:$P$29,8),IF(AND(H112&gt;=1956,H112&lt;1961),VLOOKUP(K112,Masterh!$F$11:$P$29,7),IF(AND(H112&gt;=1961,H112&lt;1966),VLOOKUP(K112,Masterh!$F$11:$P$29,6),IF(AND(H112&gt;=1966,H112&lt;1971),VLOOKUP(K112,Masterh!$F$11:$P$29,5),IF(AND(H112&gt;=1971,H112&lt;1976),VLOOKUP(K112,Masterh!$F$11:$P$29,4),IF(AND(H112&gt;=1976,H112&lt;1981),VLOOKUP(K112,Masterh!$F$11:$P$29,3),IF(AND(H112&gt;=1981,H112&lt;1986),VLOOKUP(K112,Masterh!$F$11:$P$29,2),"SENIOR")))))))))))</f>
        <v>#N/A</v>
      </c>
      <c r="AO112" s="37" t="e">
        <f>IF(AND(H112&lt;1951),VLOOKUP(K112,Masterf!$F$11:$N$25,9),IF(AND(H112&gt;=1951,H112&lt;1956),VLOOKUP(K112,Masterf!$F$11:$N$25,8),IF(AND(H112&gt;=1956,H112&lt;1961),VLOOKUP(K112,Masterf!$F$11:$N$25,7),IF(AND(H112&gt;=1961,H112&lt;1966),VLOOKUP(K112,Masterf!$F$11:$N$25,6),IF(AND(H112&gt;=1966,H112&lt;1971),VLOOKUP(K112,Masterf!$F$11:$N$25,5),IF(AND(H112&gt;=1971,H112&lt;1976),VLOOKUP(K112,Masterf!$F$11:$N$25,4),IF(AND(H112&gt;=1976,H112&lt;1981),VLOOKUP(K112,Masterf!$F$11:$N$25,3),IF(AND(H112&gt;=1981,H112&lt;1986),VLOOKUP(K112,Masterf!$F$11:$N$25,2),"SENIOR"))))))))</f>
        <v>#N/A</v>
      </c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</row>
    <row r="113" spans="2:124" s="5" customFormat="1" ht="30" customHeight="1" x14ac:dyDescent="0.2">
      <c r="B113" s="170"/>
      <c r="C113" s="171"/>
      <c r="D113" s="172"/>
      <c r="E113" s="173"/>
      <c r="F113" s="174" t="s">
        <v>30</v>
      </c>
      <c r="G113" s="175" t="s">
        <v>30</v>
      </c>
      <c r="H113" s="176"/>
      <c r="I113" s="177"/>
      <c r="J113" s="178" t="s">
        <v>30</v>
      </c>
      <c r="K113" s="179"/>
      <c r="L113" s="180"/>
      <c r="M113" s="181"/>
      <c r="N113" s="181"/>
      <c r="O113" s="182" t="str">
        <f t="shared" si="12"/>
        <v/>
      </c>
      <c r="P113" s="180"/>
      <c r="Q113" s="181"/>
      <c r="R113" s="181"/>
      <c r="S113" s="182" t="str">
        <f t="shared" si="13"/>
        <v/>
      </c>
      <c r="T113" s="207" t="str">
        <f t="shared" si="14"/>
        <v/>
      </c>
      <c r="U113" s="183" t="str">
        <f t="shared" si="20"/>
        <v xml:space="preserve">   </v>
      </c>
      <c r="V113" s="184" t="str">
        <f t="shared" si="15"/>
        <v xml:space="preserve"> </v>
      </c>
      <c r="W113" s="185" t="str">
        <f t="shared" si="16"/>
        <v/>
      </c>
      <c r="X113" s="209" t="str">
        <f>IF(E113="","",W113*VLOOKUP(2020-H113,Masterh!C$17:D$72,2,FALSE))</f>
        <v/>
      </c>
      <c r="Y113" s="73"/>
      <c r="AA113" s="37"/>
      <c r="AB113" s="32" t="e">
        <f>IF(E113="H",T113-HLOOKUP(V113,Masterh!$C$1:$CX$9,2,FALSE),T113-HLOOKUP(V113,Masterf!$C$1:$CD$9,2,FALSE))</f>
        <v>#VALUE!</v>
      </c>
      <c r="AC113" s="32" t="e">
        <f>IF(E113="H",T113-HLOOKUP(V113,Masterh!$C$1:$CX$9,3,FALSE),T113-HLOOKUP(V113,Masterf!$C$1:$CD$9,3,FALSE))</f>
        <v>#VALUE!</v>
      </c>
      <c r="AD113" s="32" t="e">
        <f>IF(E113="H",T113-HLOOKUP(V113,Masterh!$C$1:$CX$9,4,FALSE),T113-HLOOKUP(V113,Masterf!$C$1:$CD$9,4,FALSE))</f>
        <v>#VALUE!</v>
      </c>
      <c r="AE113" s="32" t="e">
        <f>IF(E113="H",T113-HLOOKUP(V113,Masterh!$C$1:$CX$9,5,FALSE),T113-HLOOKUP(V113,Masterf!$C$1:$CD$9,5,FALSE))</f>
        <v>#VALUE!</v>
      </c>
      <c r="AF113" s="32" t="e">
        <f>IF(E113="H",T113-HLOOKUP(V113,Masterh!$C$1:$CX$9,6,FALSE),T113-HLOOKUP(V113,Masterf!$C$1:$CD$9,6,FALSE))</f>
        <v>#VALUE!</v>
      </c>
      <c r="AG113" s="32" t="e">
        <f>IF(E113="H",T113-HLOOKUP(V113,Masterh!$C$1:$CX$9,7,FALSE),T113-HLOOKUP(V113,Masterf!$C$1:$CD$9,7,FALSE))</f>
        <v>#VALUE!</v>
      </c>
      <c r="AH113" s="32" t="e">
        <f>IF(E113="H",T113-HLOOKUP(V113,Masterh!$C$1:$CX$9,8,FALSE),T113-HLOOKUP(V113,Masterf!$C$1:$CD$9,8,FALSE))</f>
        <v>#VALUE!</v>
      </c>
      <c r="AI113" s="32" t="e">
        <f>IF(E113="H",T113-HLOOKUP(V113,Masterh!$C$1:$CX$9,9,FALSE),T113-HLOOKUP(V113,Masterf!$C$1:$CD$9,9,FALSE))</f>
        <v>#VALUE!</v>
      </c>
      <c r="AJ113" s="51" t="str">
        <f t="shared" si="17"/>
        <v xml:space="preserve"> </v>
      </c>
      <c r="AK113" s="37"/>
      <c r="AL113" s="52" t="str">
        <f t="shared" si="18"/>
        <v xml:space="preserve"> </v>
      </c>
      <c r="AM113" s="53" t="str">
        <f t="shared" si="19"/>
        <v xml:space="preserve"> </v>
      </c>
      <c r="AN113" s="37" t="e">
        <f>IF(AND(H113&lt;1920),VLOOKUP(K113,Masterh!$F$11:$P$29,11),IF(AND(H113&gt;=1920,H113&lt;1941),VLOOKUP(K113,Masterh!$F$11:$P$29,11),IF(AND(H113&gt;=1941,H113&lt;1946),VLOOKUP(K113,Masterh!$F$11:$P$29,10),IF(AND(H113&gt;=1946,H113&lt;1951),VLOOKUP(K113,Masterh!$F$11:$P$29,9),IF(AND(H113&gt;=1951,H113&lt;1956),VLOOKUP(K113,Masterh!$F$11:$P$29,8),IF(AND(H113&gt;=1956,H113&lt;1961),VLOOKUP(K113,Masterh!$F$11:$P$29,7),IF(AND(H113&gt;=1961,H113&lt;1966),VLOOKUP(K113,Masterh!$F$11:$P$29,6),IF(AND(H113&gt;=1966,H113&lt;1971),VLOOKUP(K113,Masterh!$F$11:$P$29,5),IF(AND(H113&gt;=1971,H113&lt;1976),VLOOKUP(K113,Masterh!$F$11:$P$29,4),IF(AND(H113&gt;=1976,H113&lt;1981),VLOOKUP(K113,Masterh!$F$11:$P$29,3),IF(AND(H113&gt;=1981,H113&lt;1986),VLOOKUP(K113,Masterh!$F$11:$P$29,2),"SENIOR")))))))))))</f>
        <v>#N/A</v>
      </c>
      <c r="AO113" s="37" t="e">
        <f>IF(AND(H113&lt;1951),VLOOKUP(K113,Masterf!$F$11:$N$25,9),IF(AND(H113&gt;=1951,H113&lt;1956),VLOOKUP(K113,Masterf!$F$11:$N$25,8),IF(AND(H113&gt;=1956,H113&lt;1961),VLOOKUP(K113,Masterf!$F$11:$N$25,7),IF(AND(H113&gt;=1961,H113&lt;1966),VLOOKUP(K113,Masterf!$F$11:$N$25,6),IF(AND(H113&gt;=1966,H113&lt;1971),VLOOKUP(K113,Masterf!$F$11:$N$25,5),IF(AND(H113&gt;=1971,H113&lt;1976),VLOOKUP(K113,Masterf!$F$11:$N$25,4),IF(AND(H113&gt;=1976,H113&lt;1981),VLOOKUP(K113,Masterf!$F$11:$N$25,3),IF(AND(H113&gt;=1981,H113&lt;1986),VLOOKUP(K113,Masterf!$F$11:$N$25,2),"SENIOR"))))))))</f>
        <v>#N/A</v>
      </c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</row>
    <row r="114" spans="2:124" s="5" customFormat="1" ht="30" customHeight="1" x14ac:dyDescent="0.2">
      <c r="B114" s="170"/>
      <c r="C114" s="171"/>
      <c r="D114" s="172"/>
      <c r="E114" s="173"/>
      <c r="F114" s="174" t="s">
        <v>30</v>
      </c>
      <c r="G114" s="175" t="s">
        <v>30</v>
      </c>
      <c r="H114" s="176"/>
      <c r="I114" s="177"/>
      <c r="J114" s="178"/>
      <c r="K114" s="179"/>
      <c r="L114" s="180"/>
      <c r="M114" s="181"/>
      <c r="N114" s="181"/>
      <c r="O114" s="182" t="str">
        <f t="shared" si="12"/>
        <v/>
      </c>
      <c r="P114" s="180"/>
      <c r="Q114" s="181"/>
      <c r="R114" s="181"/>
      <c r="S114" s="182" t="str">
        <f t="shared" si="13"/>
        <v/>
      </c>
      <c r="T114" s="207" t="str">
        <f t="shared" si="14"/>
        <v/>
      </c>
      <c r="U114" s="183" t="str">
        <f t="shared" si="20"/>
        <v xml:space="preserve">   </v>
      </c>
      <c r="V114" s="184" t="str">
        <f t="shared" si="15"/>
        <v xml:space="preserve"> </v>
      </c>
      <c r="W114" s="185" t="str">
        <f t="shared" si="16"/>
        <v/>
      </c>
      <c r="X114" s="209" t="str">
        <f>IF(E114="","",W114*VLOOKUP(2020-H114,Masterh!C$17:D$72,2,FALSE))</f>
        <v/>
      </c>
      <c r="Y114" s="73"/>
      <c r="AA114" s="37"/>
      <c r="AB114" s="32" t="e">
        <f>IF(E114="H",T114-HLOOKUP(V114,Masterh!$C$1:$CX$9,2,FALSE),T114-HLOOKUP(V114,Masterf!$C$1:$CD$9,2,FALSE))</f>
        <v>#VALUE!</v>
      </c>
      <c r="AC114" s="32" t="e">
        <f>IF(E114="H",T114-HLOOKUP(V114,Masterh!$C$1:$CX$9,3,FALSE),T114-HLOOKUP(V114,Masterf!$C$1:$CD$9,3,FALSE))</f>
        <v>#VALUE!</v>
      </c>
      <c r="AD114" s="32" t="e">
        <f>IF(E114="H",T114-HLOOKUP(V114,Masterh!$C$1:$CX$9,4,FALSE),T114-HLOOKUP(V114,Masterf!$C$1:$CD$9,4,FALSE))</f>
        <v>#VALUE!</v>
      </c>
      <c r="AE114" s="32" t="e">
        <f>IF(E114="H",T114-HLOOKUP(V114,Masterh!$C$1:$CX$9,5,FALSE),T114-HLOOKUP(V114,Masterf!$C$1:$CD$9,5,FALSE))</f>
        <v>#VALUE!</v>
      </c>
      <c r="AF114" s="32" t="e">
        <f>IF(E114="H",T114-HLOOKUP(V114,Masterh!$C$1:$CX$9,6,FALSE),T114-HLOOKUP(V114,Masterf!$C$1:$CD$9,6,FALSE))</f>
        <v>#VALUE!</v>
      </c>
      <c r="AG114" s="32" t="e">
        <f>IF(E114="H",T114-HLOOKUP(V114,Masterh!$C$1:$CX$9,7,FALSE),T114-HLOOKUP(V114,Masterf!$C$1:$CD$9,7,FALSE))</f>
        <v>#VALUE!</v>
      </c>
      <c r="AH114" s="32" t="e">
        <f>IF(E114="H",T114-HLOOKUP(V114,Masterh!$C$1:$CX$9,8,FALSE),T114-HLOOKUP(V114,Masterf!$C$1:$CD$9,8,FALSE))</f>
        <v>#VALUE!</v>
      </c>
      <c r="AI114" s="32" t="e">
        <f>IF(E114="H",T114-HLOOKUP(V114,Masterh!$C$1:$CX$9,9,FALSE),T114-HLOOKUP(V114,Masterf!$C$1:$CD$9,9,FALSE))</f>
        <v>#VALUE!</v>
      </c>
      <c r="AJ114" s="51" t="str">
        <f t="shared" si="17"/>
        <v xml:space="preserve"> </v>
      </c>
      <c r="AK114" s="37"/>
      <c r="AL114" s="52" t="str">
        <f t="shared" si="18"/>
        <v xml:space="preserve"> </v>
      </c>
      <c r="AM114" s="53" t="str">
        <f t="shared" si="19"/>
        <v xml:space="preserve"> </v>
      </c>
      <c r="AN114" s="37" t="e">
        <f>IF(AND(H114&lt;1920),VLOOKUP(K114,Masterh!$F$11:$P$29,11),IF(AND(H114&gt;=1920,H114&lt;1941),VLOOKUP(K114,Masterh!$F$11:$P$29,11),IF(AND(H114&gt;=1941,H114&lt;1946),VLOOKUP(K114,Masterh!$F$11:$P$29,10),IF(AND(H114&gt;=1946,H114&lt;1951),VLOOKUP(K114,Masterh!$F$11:$P$29,9),IF(AND(H114&gt;=1951,H114&lt;1956),VLOOKUP(K114,Masterh!$F$11:$P$29,8),IF(AND(H114&gt;=1956,H114&lt;1961),VLOOKUP(K114,Masterh!$F$11:$P$29,7),IF(AND(H114&gt;=1961,H114&lt;1966),VLOOKUP(K114,Masterh!$F$11:$P$29,6),IF(AND(H114&gt;=1966,H114&lt;1971),VLOOKUP(K114,Masterh!$F$11:$P$29,5),IF(AND(H114&gt;=1971,H114&lt;1976),VLOOKUP(K114,Masterh!$F$11:$P$29,4),IF(AND(H114&gt;=1976,H114&lt;1981),VLOOKUP(K114,Masterh!$F$11:$P$29,3),IF(AND(H114&gt;=1981,H114&lt;1986),VLOOKUP(K114,Masterh!$F$11:$P$29,2),"SENIOR")))))))))))</f>
        <v>#N/A</v>
      </c>
      <c r="AO114" s="37" t="e">
        <f>IF(AND(H114&lt;1951),VLOOKUP(K114,Masterf!$F$11:$N$25,9),IF(AND(H114&gt;=1951,H114&lt;1956),VLOOKUP(K114,Masterf!$F$11:$N$25,8),IF(AND(H114&gt;=1956,H114&lt;1961),VLOOKUP(K114,Masterf!$F$11:$N$25,7),IF(AND(H114&gt;=1961,H114&lt;1966),VLOOKUP(K114,Masterf!$F$11:$N$25,6),IF(AND(H114&gt;=1966,H114&lt;1971),VLOOKUP(K114,Masterf!$F$11:$N$25,5),IF(AND(H114&gt;=1971,H114&lt;1976),VLOOKUP(K114,Masterf!$F$11:$N$25,4),IF(AND(H114&gt;=1976,H114&lt;1981),VLOOKUP(K114,Masterf!$F$11:$N$25,3),IF(AND(H114&gt;=1981,H114&lt;1986),VLOOKUP(K114,Masterf!$F$11:$N$25,2),"SENIOR"))))))))</f>
        <v>#N/A</v>
      </c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</row>
    <row r="115" spans="2:124" s="5" customFormat="1" ht="30" customHeight="1" x14ac:dyDescent="0.2">
      <c r="B115" s="170"/>
      <c r="C115" s="171"/>
      <c r="D115" s="172"/>
      <c r="E115" s="173"/>
      <c r="F115" s="174" t="s">
        <v>30</v>
      </c>
      <c r="G115" s="175" t="s">
        <v>30</v>
      </c>
      <c r="H115" s="176"/>
      <c r="I115" s="177"/>
      <c r="J115" s="178"/>
      <c r="K115" s="179"/>
      <c r="L115" s="180"/>
      <c r="M115" s="181"/>
      <c r="N115" s="181"/>
      <c r="O115" s="182" t="str">
        <f t="shared" si="12"/>
        <v/>
      </c>
      <c r="P115" s="180"/>
      <c r="Q115" s="181"/>
      <c r="R115" s="181"/>
      <c r="S115" s="182" t="str">
        <f t="shared" si="13"/>
        <v/>
      </c>
      <c r="T115" s="207" t="str">
        <f t="shared" si="14"/>
        <v/>
      </c>
      <c r="U115" s="183" t="str">
        <f t="shared" si="20"/>
        <v xml:space="preserve">   </v>
      </c>
      <c r="V115" s="184" t="str">
        <f t="shared" si="15"/>
        <v xml:space="preserve"> </v>
      </c>
      <c r="W115" s="185" t="str">
        <f t="shared" si="16"/>
        <v/>
      </c>
      <c r="X115" s="209" t="str">
        <f>IF(E115="","",W115*VLOOKUP(2020-H115,Masterh!C$17:D$72,2,FALSE))</f>
        <v/>
      </c>
      <c r="Y115" s="73"/>
      <c r="AA115" s="37"/>
      <c r="AB115" s="32" t="e">
        <f>IF(E115="H",T115-HLOOKUP(V115,Masterh!$C$1:$CX$9,2,FALSE),T115-HLOOKUP(V115,Masterf!$C$1:$CD$9,2,FALSE))</f>
        <v>#VALUE!</v>
      </c>
      <c r="AC115" s="32" t="e">
        <f>IF(E115="H",T115-HLOOKUP(V115,Masterh!$C$1:$CX$9,3,FALSE),T115-HLOOKUP(V115,Masterf!$C$1:$CD$9,3,FALSE))</f>
        <v>#VALUE!</v>
      </c>
      <c r="AD115" s="32" t="e">
        <f>IF(E115="H",T115-HLOOKUP(V115,Masterh!$C$1:$CX$9,4,FALSE),T115-HLOOKUP(V115,Masterf!$C$1:$CD$9,4,FALSE))</f>
        <v>#VALUE!</v>
      </c>
      <c r="AE115" s="32" t="e">
        <f>IF(E115="H",T115-HLOOKUP(V115,Masterh!$C$1:$CX$9,5,FALSE),T115-HLOOKUP(V115,Masterf!$C$1:$CD$9,5,FALSE))</f>
        <v>#VALUE!</v>
      </c>
      <c r="AF115" s="32" t="e">
        <f>IF(E115="H",T115-HLOOKUP(V115,Masterh!$C$1:$CX$9,6,FALSE),T115-HLOOKUP(V115,Masterf!$C$1:$CD$9,6,FALSE))</f>
        <v>#VALUE!</v>
      </c>
      <c r="AG115" s="32" t="e">
        <f>IF(E115="H",T115-HLOOKUP(V115,Masterh!$C$1:$CX$9,7,FALSE),T115-HLOOKUP(V115,Masterf!$C$1:$CD$9,7,FALSE))</f>
        <v>#VALUE!</v>
      </c>
      <c r="AH115" s="32" t="e">
        <f>IF(E115="H",T115-HLOOKUP(V115,Masterh!$C$1:$CX$9,8,FALSE),T115-HLOOKUP(V115,Masterf!$C$1:$CD$9,8,FALSE))</f>
        <v>#VALUE!</v>
      </c>
      <c r="AI115" s="32" t="e">
        <f>IF(E115="H",T115-HLOOKUP(V115,Masterh!$C$1:$CX$9,9,FALSE),T115-HLOOKUP(V115,Masterf!$C$1:$CD$9,9,FALSE))</f>
        <v>#VALUE!</v>
      </c>
      <c r="AJ115" s="51" t="str">
        <f t="shared" si="17"/>
        <v xml:space="preserve"> </v>
      </c>
      <c r="AK115" s="37"/>
      <c r="AL115" s="52" t="str">
        <f t="shared" si="18"/>
        <v xml:space="preserve"> </v>
      </c>
      <c r="AM115" s="53" t="str">
        <f t="shared" si="19"/>
        <v xml:space="preserve"> </v>
      </c>
      <c r="AN115" s="37" t="e">
        <f>IF(AND(H115&lt;1920),VLOOKUP(K115,Masterh!$F$11:$P$29,11),IF(AND(H115&gt;=1920,H115&lt;1941),VLOOKUP(K115,Masterh!$F$11:$P$29,11),IF(AND(H115&gt;=1941,H115&lt;1946),VLOOKUP(K115,Masterh!$F$11:$P$29,10),IF(AND(H115&gt;=1946,H115&lt;1951),VLOOKUP(K115,Masterh!$F$11:$P$29,9),IF(AND(H115&gt;=1951,H115&lt;1956),VLOOKUP(K115,Masterh!$F$11:$P$29,8),IF(AND(H115&gt;=1956,H115&lt;1961),VLOOKUP(K115,Masterh!$F$11:$P$29,7),IF(AND(H115&gt;=1961,H115&lt;1966),VLOOKUP(K115,Masterh!$F$11:$P$29,6),IF(AND(H115&gt;=1966,H115&lt;1971),VLOOKUP(K115,Masterh!$F$11:$P$29,5),IF(AND(H115&gt;=1971,H115&lt;1976),VLOOKUP(K115,Masterh!$F$11:$P$29,4),IF(AND(H115&gt;=1976,H115&lt;1981),VLOOKUP(K115,Masterh!$F$11:$P$29,3),IF(AND(H115&gt;=1981,H115&lt;1986),VLOOKUP(K115,Masterh!$F$11:$P$29,2),"SENIOR")))))))))))</f>
        <v>#N/A</v>
      </c>
      <c r="AO115" s="37" t="e">
        <f>IF(AND(H115&lt;1951),VLOOKUP(K115,Masterf!$F$11:$N$25,9),IF(AND(H115&gt;=1951,H115&lt;1956),VLOOKUP(K115,Masterf!$F$11:$N$25,8),IF(AND(H115&gt;=1956,H115&lt;1961),VLOOKUP(K115,Masterf!$F$11:$N$25,7),IF(AND(H115&gt;=1961,H115&lt;1966),VLOOKUP(K115,Masterf!$F$11:$N$25,6),IF(AND(H115&gt;=1966,H115&lt;1971),VLOOKUP(K115,Masterf!$F$11:$N$25,5),IF(AND(H115&gt;=1971,H115&lt;1976),VLOOKUP(K115,Masterf!$F$11:$N$25,4),IF(AND(H115&gt;=1976,H115&lt;1981),VLOOKUP(K115,Masterf!$F$11:$N$25,3),IF(AND(H115&gt;=1981,H115&lt;1986),VLOOKUP(K115,Masterf!$F$11:$N$25,2),"SENIOR"))))))))</f>
        <v>#N/A</v>
      </c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</row>
    <row r="116" spans="2:124" s="5" customFormat="1" ht="30" customHeight="1" x14ac:dyDescent="0.2">
      <c r="B116" s="170"/>
      <c r="C116" s="171"/>
      <c r="D116" s="172"/>
      <c r="E116" s="173"/>
      <c r="F116" s="174" t="s">
        <v>30</v>
      </c>
      <c r="G116" s="175" t="s">
        <v>30</v>
      </c>
      <c r="H116" s="176"/>
      <c r="I116" s="177"/>
      <c r="J116" s="178"/>
      <c r="K116" s="179"/>
      <c r="L116" s="180"/>
      <c r="M116" s="181"/>
      <c r="N116" s="181"/>
      <c r="O116" s="182" t="str">
        <f t="shared" si="12"/>
        <v/>
      </c>
      <c r="P116" s="180"/>
      <c r="Q116" s="181"/>
      <c r="R116" s="181"/>
      <c r="S116" s="182" t="str">
        <f t="shared" si="13"/>
        <v/>
      </c>
      <c r="T116" s="207" t="str">
        <f t="shared" si="14"/>
        <v/>
      </c>
      <c r="U116" s="183" t="str">
        <f t="shared" si="20"/>
        <v xml:space="preserve">   </v>
      </c>
      <c r="V116" s="184" t="str">
        <f t="shared" si="15"/>
        <v xml:space="preserve"> </v>
      </c>
      <c r="W116" s="185" t="str">
        <f t="shared" si="16"/>
        <v/>
      </c>
      <c r="X116" s="209" t="str">
        <f>IF(E116="","",W116*VLOOKUP(2020-H116,Masterh!C$17:D$72,2,FALSE))</f>
        <v/>
      </c>
      <c r="Y116" s="73"/>
      <c r="AA116" s="37"/>
      <c r="AB116" s="32" t="e">
        <f>IF(E116="H",T116-HLOOKUP(V116,Masterh!$C$1:$CX$9,2,FALSE),T116-HLOOKUP(V116,Masterf!$C$1:$CD$9,2,FALSE))</f>
        <v>#VALUE!</v>
      </c>
      <c r="AC116" s="32" t="e">
        <f>IF(E116="H",T116-HLOOKUP(V116,Masterh!$C$1:$CX$9,3,FALSE),T116-HLOOKUP(V116,Masterf!$C$1:$CD$9,3,FALSE))</f>
        <v>#VALUE!</v>
      </c>
      <c r="AD116" s="32" t="e">
        <f>IF(E116="H",T116-HLOOKUP(V116,Masterh!$C$1:$CX$9,4,FALSE),T116-HLOOKUP(V116,Masterf!$C$1:$CD$9,4,FALSE))</f>
        <v>#VALUE!</v>
      </c>
      <c r="AE116" s="32" t="e">
        <f>IF(E116="H",T116-HLOOKUP(V116,Masterh!$C$1:$CX$9,5,FALSE),T116-HLOOKUP(V116,Masterf!$C$1:$CD$9,5,FALSE))</f>
        <v>#VALUE!</v>
      </c>
      <c r="AF116" s="32" t="e">
        <f>IF(E116="H",T116-HLOOKUP(V116,Masterh!$C$1:$CX$9,6,FALSE),T116-HLOOKUP(V116,Masterf!$C$1:$CD$9,6,FALSE))</f>
        <v>#VALUE!</v>
      </c>
      <c r="AG116" s="32" t="e">
        <f>IF(E116="H",T116-HLOOKUP(V116,Masterh!$C$1:$CX$9,7,FALSE),T116-HLOOKUP(V116,Masterf!$C$1:$CD$9,7,FALSE))</f>
        <v>#VALUE!</v>
      </c>
      <c r="AH116" s="32" t="e">
        <f>IF(E116="H",T116-HLOOKUP(V116,Masterh!$C$1:$CX$9,8,FALSE),T116-HLOOKUP(V116,Masterf!$C$1:$CD$9,8,FALSE))</f>
        <v>#VALUE!</v>
      </c>
      <c r="AI116" s="32" t="e">
        <f>IF(E116="H",T116-HLOOKUP(V116,Masterh!$C$1:$CX$9,9,FALSE),T116-HLOOKUP(V116,Masterf!$C$1:$CD$9,9,FALSE))</f>
        <v>#VALUE!</v>
      </c>
      <c r="AJ116" s="51" t="str">
        <f t="shared" si="17"/>
        <v xml:space="preserve"> </v>
      </c>
      <c r="AK116" s="37"/>
      <c r="AL116" s="52" t="str">
        <f t="shared" si="18"/>
        <v xml:space="preserve"> </v>
      </c>
      <c r="AM116" s="53" t="str">
        <f t="shared" si="19"/>
        <v xml:space="preserve"> </v>
      </c>
      <c r="AN116" s="37" t="e">
        <f>IF(AND(H116&lt;1920),VLOOKUP(K116,Masterh!$F$11:$P$29,11),IF(AND(H116&gt;=1920,H116&lt;1941),VLOOKUP(K116,Masterh!$F$11:$P$29,11),IF(AND(H116&gt;=1941,H116&lt;1946),VLOOKUP(K116,Masterh!$F$11:$P$29,10),IF(AND(H116&gt;=1946,H116&lt;1951),VLOOKUP(K116,Masterh!$F$11:$P$29,9),IF(AND(H116&gt;=1951,H116&lt;1956),VLOOKUP(K116,Masterh!$F$11:$P$29,8),IF(AND(H116&gt;=1956,H116&lt;1961),VLOOKUP(K116,Masterh!$F$11:$P$29,7),IF(AND(H116&gt;=1961,H116&lt;1966),VLOOKUP(K116,Masterh!$F$11:$P$29,6),IF(AND(H116&gt;=1966,H116&lt;1971),VLOOKUP(K116,Masterh!$F$11:$P$29,5),IF(AND(H116&gt;=1971,H116&lt;1976),VLOOKUP(K116,Masterh!$F$11:$P$29,4),IF(AND(H116&gt;=1976,H116&lt;1981),VLOOKUP(K116,Masterh!$F$11:$P$29,3),IF(AND(H116&gt;=1981,H116&lt;1986),VLOOKUP(K116,Masterh!$F$11:$P$29,2),"SENIOR")))))))))))</f>
        <v>#N/A</v>
      </c>
      <c r="AO116" s="37" t="e">
        <f>IF(AND(H116&lt;1951),VLOOKUP(K116,Masterf!$F$11:$N$25,9),IF(AND(H116&gt;=1951,H116&lt;1956),VLOOKUP(K116,Masterf!$F$11:$N$25,8),IF(AND(H116&gt;=1956,H116&lt;1961),VLOOKUP(K116,Masterf!$F$11:$N$25,7),IF(AND(H116&gt;=1961,H116&lt;1966),VLOOKUP(K116,Masterf!$F$11:$N$25,6),IF(AND(H116&gt;=1966,H116&lt;1971),VLOOKUP(K116,Masterf!$F$11:$N$25,5),IF(AND(H116&gt;=1971,H116&lt;1976),VLOOKUP(K116,Masterf!$F$11:$N$25,4),IF(AND(H116&gt;=1976,H116&lt;1981),VLOOKUP(K116,Masterf!$F$11:$N$25,3),IF(AND(H116&gt;=1981,H116&lt;1986),VLOOKUP(K116,Masterf!$F$11:$N$25,2),"SENIOR"))))))))</f>
        <v>#N/A</v>
      </c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</row>
    <row r="117" spans="2:124" s="5" customFormat="1" ht="30" customHeight="1" x14ac:dyDescent="0.2">
      <c r="B117" s="170"/>
      <c r="C117" s="171"/>
      <c r="D117" s="172"/>
      <c r="E117" s="173"/>
      <c r="F117" s="174" t="s">
        <v>30</v>
      </c>
      <c r="G117" s="175" t="s">
        <v>30</v>
      </c>
      <c r="H117" s="176"/>
      <c r="I117" s="177"/>
      <c r="J117" s="178"/>
      <c r="K117" s="179"/>
      <c r="L117" s="180"/>
      <c r="M117" s="181"/>
      <c r="N117" s="181"/>
      <c r="O117" s="182" t="str">
        <f t="shared" si="12"/>
        <v/>
      </c>
      <c r="P117" s="180"/>
      <c r="Q117" s="181"/>
      <c r="R117" s="181"/>
      <c r="S117" s="182" t="str">
        <f t="shared" si="13"/>
        <v/>
      </c>
      <c r="T117" s="207" t="str">
        <f t="shared" si="14"/>
        <v/>
      </c>
      <c r="U117" s="183" t="str">
        <f t="shared" si="20"/>
        <v xml:space="preserve">   </v>
      </c>
      <c r="V117" s="184" t="str">
        <f t="shared" si="15"/>
        <v xml:space="preserve"> </v>
      </c>
      <c r="W117" s="185" t="str">
        <f t="shared" si="16"/>
        <v/>
      </c>
      <c r="X117" s="209" t="str">
        <f>IF(E117="","",W117*VLOOKUP(2020-H117,Masterh!C$17:D$72,2,FALSE))</f>
        <v/>
      </c>
      <c r="Y117" s="73"/>
      <c r="AA117" s="37"/>
      <c r="AB117" s="32" t="e">
        <f>IF(E117="H",T117-HLOOKUP(V117,Masterh!$C$1:$CX$9,2,FALSE),T117-HLOOKUP(V117,Masterf!$C$1:$CD$9,2,FALSE))</f>
        <v>#VALUE!</v>
      </c>
      <c r="AC117" s="32" t="e">
        <f>IF(E117="H",T117-HLOOKUP(V117,Masterh!$C$1:$CX$9,3,FALSE),T117-HLOOKUP(V117,Masterf!$C$1:$CD$9,3,FALSE))</f>
        <v>#VALUE!</v>
      </c>
      <c r="AD117" s="32" t="e">
        <f>IF(E117="H",T117-HLOOKUP(V117,Masterh!$C$1:$CX$9,4,FALSE),T117-HLOOKUP(V117,Masterf!$C$1:$CD$9,4,FALSE))</f>
        <v>#VALUE!</v>
      </c>
      <c r="AE117" s="32" t="e">
        <f>IF(E117="H",T117-HLOOKUP(V117,Masterh!$C$1:$CX$9,5,FALSE),T117-HLOOKUP(V117,Masterf!$C$1:$CD$9,5,FALSE))</f>
        <v>#VALUE!</v>
      </c>
      <c r="AF117" s="32" t="e">
        <f>IF(E117="H",T117-HLOOKUP(V117,Masterh!$C$1:$CX$9,6,FALSE),T117-HLOOKUP(V117,Masterf!$C$1:$CD$9,6,FALSE))</f>
        <v>#VALUE!</v>
      </c>
      <c r="AG117" s="32" t="e">
        <f>IF(E117="H",T117-HLOOKUP(V117,Masterh!$C$1:$CX$9,7,FALSE),T117-HLOOKUP(V117,Masterf!$C$1:$CD$9,7,FALSE))</f>
        <v>#VALUE!</v>
      </c>
      <c r="AH117" s="32" t="e">
        <f>IF(E117="H",T117-HLOOKUP(V117,Masterh!$C$1:$CX$9,8,FALSE),T117-HLOOKUP(V117,Masterf!$C$1:$CD$9,8,FALSE))</f>
        <v>#VALUE!</v>
      </c>
      <c r="AI117" s="32" t="e">
        <f>IF(E117="H",T117-HLOOKUP(V117,Masterh!$C$1:$CX$9,9,FALSE),T117-HLOOKUP(V117,Masterf!$C$1:$CD$9,9,FALSE))</f>
        <v>#VALUE!</v>
      </c>
      <c r="AJ117" s="51" t="str">
        <f t="shared" si="17"/>
        <v xml:space="preserve"> </v>
      </c>
      <c r="AK117" s="37"/>
      <c r="AL117" s="52" t="str">
        <f t="shared" si="18"/>
        <v xml:space="preserve"> </v>
      </c>
      <c r="AM117" s="53" t="str">
        <f t="shared" si="19"/>
        <v xml:space="preserve"> </v>
      </c>
      <c r="AN117" s="37" t="e">
        <f>IF(AND(H117&lt;1920),VLOOKUP(K117,Masterh!$F$11:$P$29,11),IF(AND(H117&gt;=1920,H117&lt;1941),VLOOKUP(K117,Masterh!$F$11:$P$29,11),IF(AND(H117&gt;=1941,H117&lt;1946),VLOOKUP(K117,Masterh!$F$11:$P$29,10),IF(AND(H117&gt;=1946,H117&lt;1951),VLOOKUP(K117,Masterh!$F$11:$P$29,9),IF(AND(H117&gt;=1951,H117&lt;1956),VLOOKUP(K117,Masterh!$F$11:$P$29,8),IF(AND(H117&gt;=1956,H117&lt;1961),VLOOKUP(K117,Masterh!$F$11:$P$29,7),IF(AND(H117&gt;=1961,H117&lt;1966),VLOOKUP(K117,Masterh!$F$11:$P$29,6),IF(AND(H117&gt;=1966,H117&lt;1971),VLOOKUP(K117,Masterh!$F$11:$P$29,5),IF(AND(H117&gt;=1971,H117&lt;1976),VLOOKUP(K117,Masterh!$F$11:$P$29,4),IF(AND(H117&gt;=1976,H117&lt;1981),VLOOKUP(K117,Masterh!$F$11:$P$29,3),IF(AND(H117&gt;=1981,H117&lt;1986),VLOOKUP(K117,Masterh!$F$11:$P$29,2),"SENIOR")))))))))))</f>
        <v>#N/A</v>
      </c>
      <c r="AO117" s="37" t="e">
        <f>IF(AND(H117&lt;1951),VLOOKUP(K117,Masterf!$F$11:$N$25,9),IF(AND(H117&gt;=1951,H117&lt;1956),VLOOKUP(K117,Masterf!$F$11:$N$25,8),IF(AND(H117&gt;=1956,H117&lt;1961),VLOOKUP(K117,Masterf!$F$11:$N$25,7),IF(AND(H117&gt;=1961,H117&lt;1966),VLOOKUP(K117,Masterf!$F$11:$N$25,6),IF(AND(H117&gt;=1966,H117&lt;1971),VLOOKUP(K117,Masterf!$F$11:$N$25,5),IF(AND(H117&gt;=1971,H117&lt;1976),VLOOKUP(K117,Masterf!$F$11:$N$25,4),IF(AND(H117&gt;=1976,H117&lt;1981),VLOOKUP(K117,Masterf!$F$11:$N$25,3),IF(AND(H117&gt;=1981,H117&lt;1986),VLOOKUP(K117,Masterf!$F$11:$N$25,2),"SENIOR"))))))))</f>
        <v>#N/A</v>
      </c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</row>
    <row r="118" spans="2:124" s="5" customFormat="1" ht="30" customHeight="1" x14ac:dyDescent="0.2">
      <c r="B118" s="170"/>
      <c r="C118" s="171"/>
      <c r="D118" s="172"/>
      <c r="E118" s="173"/>
      <c r="F118" s="174" t="s">
        <v>30</v>
      </c>
      <c r="G118" s="175" t="s">
        <v>30</v>
      </c>
      <c r="H118" s="176"/>
      <c r="I118" s="177"/>
      <c r="J118" s="178" t="s">
        <v>30</v>
      </c>
      <c r="K118" s="179"/>
      <c r="L118" s="180"/>
      <c r="M118" s="181"/>
      <c r="N118" s="181"/>
      <c r="O118" s="182" t="str">
        <f t="shared" si="12"/>
        <v/>
      </c>
      <c r="P118" s="180"/>
      <c r="Q118" s="181"/>
      <c r="R118" s="181"/>
      <c r="S118" s="182" t="str">
        <f t="shared" si="13"/>
        <v/>
      </c>
      <c r="T118" s="207" t="str">
        <f t="shared" si="14"/>
        <v/>
      </c>
      <c r="U118" s="183" t="str">
        <f t="shared" si="20"/>
        <v xml:space="preserve">   </v>
      </c>
      <c r="V118" s="184" t="str">
        <f t="shared" si="15"/>
        <v xml:space="preserve"> </v>
      </c>
      <c r="W118" s="185" t="str">
        <f t="shared" si="16"/>
        <v/>
      </c>
      <c r="X118" s="209" t="str">
        <f>IF(E118="","",W118*VLOOKUP(2020-H118,Masterh!C$17:D$72,2,FALSE))</f>
        <v/>
      </c>
      <c r="Y118" s="73"/>
      <c r="AA118" s="37"/>
      <c r="AB118" s="32" t="e">
        <f>IF(E118="H",T118-HLOOKUP(V118,Masterh!$C$1:$CX$9,2,FALSE),T118-HLOOKUP(V118,Masterf!$C$1:$CD$9,2,FALSE))</f>
        <v>#VALUE!</v>
      </c>
      <c r="AC118" s="32" t="e">
        <f>IF(E118="H",T118-HLOOKUP(V118,Masterh!$C$1:$CX$9,3,FALSE),T118-HLOOKUP(V118,Masterf!$C$1:$CD$9,3,FALSE))</f>
        <v>#VALUE!</v>
      </c>
      <c r="AD118" s="32" t="e">
        <f>IF(E118="H",T118-HLOOKUP(V118,Masterh!$C$1:$CX$9,4,FALSE),T118-HLOOKUP(V118,Masterf!$C$1:$CD$9,4,FALSE))</f>
        <v>#VALUE!</v>
      </c>
      <c r="AE118" s="32" t="e">
        <f>IF(E118="H",T118-HLOOKUP(V118,Masterh!$C$1:$CX$9,5,FALSE),T118-HLOOKUP(V118,Masterf!$C$1:$CD$9,5,FALSE))</f>
        <v>#VALUE!</v>
      </c>
      <c r="AF118" s="32" t="e">
        <f>IF(E118="H",T118-HLOOKUP(V118,Masterh!$C$1:$CX$9,6,FALSE),T118-HLOOKUP(V118,Masterf!$C$1:$CD$9,6,FALSE))</f>
        <v>#VALUE!</v>
      </c>
      <c r="AG118" s="32" t="e">
        <f>IF(E118="H",T118-HLOOKUP(V118,Masterh!$C$1:$CX$9,7,FALSE),T118-HLOOKUP(V118,Masterf!$C$1:$CD$9,7,FALSE))</f>
        <v>#VALUE!</v>
      </c>
      <c r="AH118" s="32" t="e">
        <f>IF(E118="H",T118-HLOOKUP(V118,Masterh!$C$1:$CX$9,8,FALSE),T118-HLOOKUP(V118,Masterf!$C$1:$CD$9,8,FALSE))</f>
        <v>#VALUE!</v>
      </c>
      <c r="AI118" s="32" t="e">
        <f>IF(E118="H",T118-HLOOKUP(V118,Masterh!$C$1:$CX$9,9,FALSE),T118-HLOOKUP(V118,Masterf!$C$1:$CD$9,9,FALSE))</f>
        <v>#VALUE!</v>
      </c>
      <c r="AJ118" s="51" t="str">
        <f t="shared" si="17"/>
        <v xml:space="preserve"> </v>
      </c>
      <c r="AK118" s="37"/>
      <c r="AL118" s="52" t="str">
        <f t="shared" si="18"/>
        <v xml:space="preserve"> </v>
      </c>
      <c r="AM118" s="53" t="str">
        <f t="shared" si="19"/>
        <v xml:space="preserve"> </v>
      </c>
      <c r="AN118" s="37" t="e">
        <f>IF(AND(H118&lt;1920),VLOOKUP(K118,Masterh!$F$11:$P$29,11),IF(AND(H118&gt;=1920,H118&lt;1941),VLOOKUP(K118,Masterh!$F$11:$P$29,11),IF(AND(H118&gt;=1941,H118&lt;1946),VLOOKUP(K118,Masterh!$F$11:$P$29,10),IF(AND(H118&gt;=1946,H118&lt;1951),VLOOKUP(K118,Masterh!$F$11:$P$29,9),IF(AND(H118&gt;=1951,H118&lt;1956),VLOOKUP(K118,Masterh!$F$11:$P$29,8),IF(AND(H118&gt;=1956,H118&lt;1961),VLOOKUP(K118,Masterh!$F$11:$P$29,7),IF(AND(H118&gt;=1961,H118&lt;1966),VLOOKUP(K118,Masterh!$F$11:$P$29,6),IF(AND(H118&gt;=1966,H118&lt;1971),VLOOKUP(K118,Masterh!$F$11:$P$29,5),IF(AND(H118&gt;=1971,H118&lt;1976),VLOOKUP(K118,Masterh!$F$11:$P$29,4),IF(AND(H118&gt;=1976,H118&lt;1981),VLOOKUP(K118,Masterh!$F$11:$P$29,3),IF(AND(H118&gt;=1981,H118&lt;1986),VLOOKUP(K118,Masterh!$F$11:$P$29,2),"SENIOR")))))))))))</f>
        <v>#N/A</v>
      </c>
      <c r="AO118" s="37" t="e">
        <f>IF(AND(H118&lt;1951),VLOOKUP(K118,Masterf!$F$11:$N$25,9),IF(AND(H118&gt;=1951,H118&lt;1956),VLOOKUP(K118,Masterf!$F$11:$N$25,8),IF(AND(H118&gt;=1956,H118&lt;1961),VLOOKUP(K118,Masterf!$F$11:$N$25,7),IF(AND(H118&gt;=1961,H118&lt;1966),VLOOKUP(K118,Masterf!$F$11:$N$25,6),IF(AND(H118&gt;=1966,H118&lt;1971),VLOOKUP(K118,Masterf!$F$11:$N$25,5),IF(AND(H118&gt;=1971,H118&lt;1976),VLOOKUP(K118,Masterf!$F$11:$N$25,4),IF(AND(H118&gt;=1976,H118&lt;1981),VLOOKUP(K118,Masterf!$F$11:$N$25,3),IF(AND(H118&gt;=1981,H118&lt;1986),VLOOKUP(K118,Masterf!$F$11:$N$25,2),"SENIOR"))))))))</f>
        <v>#N/A</v>
      </c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</row>
    <row r="119" spans="2:124" s="5" customFormat="1" ht="30" customHeight="1" x14ac:dyDescent="0.2">
      <c r="B119" s="170"/>
      <c r="C119" s="171"/>
      <c r="D119" s="172"/>
      <c r="E119" s="173"/>
      <c r="F119" s="174" t="s">
        <v>30</v>
      </c>
      <c r="G119" s="175" t="s">
        <v>30</v>
      </c>
      <c r="H119" s="176"/>
      <c r="I119" s="177"/>
      <c r="J119" s="178" t="s">
        <v>30</v>
      </c>
      <c r="K119" s="179"/>
      <c r="L119" s="180"/>
      <c r="M119" s="181"/>
      <c r="N119" s="181"/>
      <c r="O119" s="182" t="str">
        <f t="shared" si="12"/>
        <v/>
      </c>
      <c r="P119" s="180"/>
      <c r="Q119" s="181"/>
      <c r="R119" s="181"/>
      <c r="S119" s="182" t="str">
        <f t="shared" si="13"/>
        <v/>
      </c>
      <c r="T119" s="207" t="str">
        <f t="shared" si="14"/>
        <v/>
      </c>
      <c r="U119" s="183" t="str">
        <f t="shared" si="20"/>
        <v xml:space="preserve">   </v>
      </c>
      <c r="V119" s="184" t="str">
        <f t="shared" si="15"/>
        <v xml:space="preserve"> </v>
      </c>
      <c r="W119" s="185" t="str">
        <f t="shared" si="16"/>
        <v/>
      </c>
      <c r="X119" s="209" t="str">
        <f>IF(E119="","",W119*VLOOKUP(2020-H119,Masterh!C$17:D$72,2,FALSE))</f>
        <v/>
      </c>
      <c r="Y119" s="73"/>
      <c r="AA119" s="37"/>
      <c r="AB119" s="32" t="e">
        <f>IF(E119="H",T119-HLOOKUP(V119,Masterh!$C$1:$CX$9,2,FALSE),T119-HLOOKUP(V119,Masterf!$C$1:$CD$9,2,FALSE))</f>
        <v>#VALUE!</v>
      </c>
      <c r="AC119" s="32" t="e">
        <f>IF(E119="H",T119-HLOOKUP(V119,Masterh!$C$1:$CX$9,3,FALSE),T119-HLOOKUP(V119,Masterf!$C$1:$CD$9,3,FALSE))</f>
        <v>#VALUE!</v>
      </c>
      <c r="AD119" s="32" t="e">
        <f>IF(E119="H",T119-HLOOKUP(V119,Masterh!$C$1:$CX$9,4,FALSE),T119-HLOOKUP(V119,Masterf!$C$1:$CD$9,4,FALSE))</f>
        <v>#VALUE!</v>
      </c>
      <c r="AE119" s="32" t="e">
        <f>IF(E119="H",T119-HLOOKUP(V119,Masterh!$C$1:$CX$9,5,FALSE),T119-HLOOKUP(V119,Masterf!$C$1:$CD$9,5,FALSE))</f>
        <v>#VALUE!</v>
      </c>
      <c r="AF119" s="32" t="e">
        <f>IF(E119="H",T119-HLOOKUP(V119,Masterh!$C$1:$CX$9,6,FALSE),T119-HLOOKUP(V119,Masterf!$C$1:$CD$9,6,FALSE))</f>
        <v>#VALUE!</v>
      </c>
      <c r="AG119" s="32" t="e">
        <f>IF(E119="H",T119-HLOOKUP(V119,Masterh!$C$1:$CX$9,7,FALSE),T119-HLOOKUP(V119,Masterf!$C$1:$CD$9,7,FALSE))</f>
        <v>#VALUE!</v>
      </c>
      <c r="AH119" s="32" t="e">
        <f>IF(E119="H",T119-HLOOKUP(V119,Masterh!$C$1:$CX$9,8,FALSE),T119-HLOOKUP(V119,Masterf!$C$1:$CD$9,8,FALSE))</f>
        <v>#VALUE!</v>
      </c>
      <c r="AI119" s="32" t="e">
        <f>IF(E119="H",T119-HLOOKUP(V119,Masterh!$C$1:$CX$9,9,FALSE),T119-HLOOKUP(V119,Masterf!$C$1:$CD$9,9,FALSE))</f>
        <v>#VALUE!</v>
      </c>
      <c r="AJ119" s="51" t="str">
        <f t="shared" si="17"/>
        <v xml:space="preserve"> </v>
      </c>
      <c r="AK119" s="37"/>
      <c r="AL119" s="52" t="str">
        <f t="shared" si="18"/>
        <v xml:space="preserve"> </v>
      </c>
      <c r="AM119" s="53" t="str">
        <f t="shared" si="19"/>
        <v xml:space="preserve"> </v>
      </c>
      <c r="AN119" s="37" t="e">
        <f>IF(AND(H119&lt;1920),VLOOKUP(K119,Masterh!$F$11:$P$29,11),IF(AND(H119&gt;=1920,H119&lt;1941),VLOOKUP(K119,Masterh!$F$11:$P$29,11),IF(AND(H119&gt;=1941,H119&lt;1946),VLOOKUP(K119,Masterh!$F$11:$P$29,10),IF(AND(H119&gt;=1946,H119&lt;1951),VLOOKUP(K119,Masterh!$F$11:$P$29,9),IF(AND(H119&gt;=1951,H119&lt;1956),VLOOKUP(K119,Masterh!$F$11:$P$29,8),IF(AND(H119&gt;=1956,H119&lt;1961),VLOOKUP(K119,Masterh!$F$11:$P$29,7),IF(AND(H119&gt;=1961,H119&lt;1966),VLOOKUP(K119,Masterh!$F$11:$P$29,6),IF(AND(H119&gt;=1966,H119&lt;1971),VLOOKUP(K119,Masterh!$F$11:$P$29,5),IF(AND(H119&gt;=1971,H119&lt;1976),VLOOKUP(K119,Masterh!$F$11:$P$29,4),IF(AND(H119&gt;=1976,H119&lt;1981),VLOOKUP(K119,Masterh!$F$11:$P$29,3),IF(AND(H119&gt;=1981,H119&lt;1986),VLOOKUP(K119,Masterh!$F$11:$P$29,2),"SENIOR")))))))))))</f>
        <v>#N/A</v>
      </c>
      <c r="AO119" s="37" t="e">
        <f>IF(AND(H119&lt;1951),VLOOKUP(K119,Masterf!$F$11:$N$25,9),IF(AND(H119&gt;=1951,H119&lt;1956),VLOOKUP(K119,Masterf!$F$11:$N$25,8),IF(AND(H119&gt;=1956,H119&lt;1961),VLOOKUP(K119,Masterf!$F$11:$N$25,7),IF(AND(H119&gt;=1961,H119&lt;1966),VLOOKUP(K119,Masterf!$F$11:$N$25,6),IF(AND(H119&gt;=1966,H119&lt;1971),VLOOKUP(K119,Masterf!$F$11:$N$25,5),IF(AND(H119&gt;=1971,H119&lt;1976),VLOOKUP(K119,Masterf!$F$11:$N$25,4),IF(AND(H119&gt;=1976,H119&lt;1981),VLOOKUP(K119,Masterf!$F$11:$N$25,3),IF(AND(H119&gt;=1981,H119&lt;1986),VLOOKUP(K119,Masterf!$F$11:$N$25,2),"SENIOR"))))))))</f>
        <v>#N/A</v>
      </c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</row>
    <row r="120" spans="2:124" s="5" customFormat="1" ht="30" customHeight="1" x14ac:dyDescent="0.2">
      <c r="B120" s="170"/>
      <c r="C120" s="171"/>
      <c r="D120" s="172"/>
      <c r="E120" s="173"/>
      <c r="F120" s="174"/>
      <c r="G120" s="175"/>
      <c r="H120" s="176"/>
      <c r="I120" s="177"/>
      <c r="J120" s="178"/>
      <c r="K120" s="179"/>
      <c r="L120" s="180"/>
      <c r="M120" s="181"/>
      <c r="N120" s="181"/>
      <c r="O120" s="182" t="str">
        <f t="shared" si="12"/>
        <v/>
      </c>
      <c r="P120" s="180"/>
      <c r="Q120" s="181"/>
      <c r="R120" s="181"/>
      <c r="S120" s="182" t="str">
        <f t="shared" si="13"/>
        <v/>
      </c>
      <c r="T120" s="207" t="str">
        <f t="shared" si="14"/>
        <v/>
      </c>
      <c r="U120" s="183" t="str">
        <f t="shared" si="20"/>
        <v xml:space="preserve">   </v>
      </c>
      <c r="V120" s="184" t="str">
        <f t="shared" si="15"/>
        <v xml:space="preserve"> </v>
      </c>
      <c r="W120" s="185" t="str">
        <f t="shared" si="16"/>
        <v/>
      </c>
      <c r="X120" s="209" t="str">
        <f>IF(E120="","",W120*VLOOKUP(2020-H120,Masterh!C$17:D$72,2,FALSE))</f>
        <v/>
      </c>
      <c r="Y120" s="73"/>
      <c r="AA120" s="37"/>
      <c r="AB120" s="32" t="e">
        <f>IF(E120="H",T120-HLOOKUP(V120,Masterh!$C$1:$CX$9,2,FALSE),T120-HLOOKUP(V120,Masterf!$C$1:$CD$9,2,FALSE))</f>
        <v>#VALUE!</v>
      </c>
      <c r="AC120" s="32" t="e">
        <f>IF(E120="H",T120-HLOOKUP(V120,Masterh!$C$1:$CX$9,3,FALSE),T120-HLOOKUP(V120,Masterf!$C$1:$CD$9,3,FALSE))</f>
        <v>#VALUE!</v>
      </c>
      <c r="AD120" s="32" t="e">
        <f>IF(E120="H",T120-HLOOKUP(V120,Masterh!$C$1:$CX$9,4,FALSE),T120-HLOOKUP(V120,Masterf!$C$1:$CD$9,4,FALSE))</f>
        <v>#VALUE!</v>
      </c>
      <c r="AE120" s="32" t="e">
        <f>IF(E120="H",T120-HLOOKUP(V120,Masterh!$C$1:$CX$9,5,FALSE),T120-HLOOKUP(V120,Masterf!$C$1:$CD$9,5,FALSE))</f>
        <v>#VALUE!</v>
      </c>
      <c r="AF120" s="32" t="e">
        <f>IF(E120="H",T120-HLOOKUP(V120,Masterh!$C$1:$CX$9,6,FALSE),T120-HLOOKUP(V120,Masterf!$C$1:$CD$9,6,FALSE))</f>
        <v>#VALUE!</v>
      </c>
      <c r="AG120" s="32" t="e">
        <f>IF(E120="H",T120-HLOOKUP(V120,Masterh!$C$1:$CX$9,7,FALSE),T120-HLOOKUP(V120,Masterf!$C$1:$CD$9,7,FALSE))</f>
        <v>#VALUE!</v>
      </c>
      <c r="AH120" s="32" t="e">
        <f>IF(E120="H",T120-HLOOKUP(V120,Masterh!$C$1:$CX$9,8,FALSE),T120-HLOOKUP(V120,Masterf!$C$1:$CD$9,8,FALSE))</f>
        <v>#VALUE!</v>
      </c>
      <c r="AI120" s="32" t="e">
        <f>IF(E120="H",T120-HLOOKUP(V120,Masterh!$C$1:$CX$9,9,FALSE),T120-HLOOKUP(V120,Masterf!$C$1:$CD$9,9,FALSE))</f>
        <v>#VALUE!</v>
      </c>
      <c r="AJ120" s="51" t="str">
        <f t="shared" si="17"/>
        <v xml:space="preserve"> </v>
      </c>
      <c r="AK120" s="37"/>
      <c r="AL120" s="52" t="str">
        <f t="shared" si="18"/>
        <v xml:space="preserve"> </v>
      </c>
      <c r="AM120" s="53" t="str">
        <f t="shared" si="19"/>
        <v xml:space="preserve"> </v>
      </c>
      <c r="AN120" s="37" t="e">
        <f>IF(AND(H120&lt;1920),VLOOKUP(K120,Masterh!$F$11:$P$29,11),IF(AND(H120&gt;=1920,H120&lt;1941),VLOOKUP(K120,Masterh!$F$11:$P$29,11),IF(AND(H120&gt;=1941,H120&lt;1946),VLOOKUP(K120,Masterh!$F$11:$P$29,10),IF(AND(H120&gt;=1946,H120&lt;1951),VLOOKUP(K120,Masterh!$F$11:$P$29,9),IF(AND(H120&gt;=1951,H120&lt;1956),VLOOKUP(K120,Masterh!$F$11:$P$29,8),IF(AND(H120&gt;=1956,H120&lt;1961),VLOOKUP(K120,Masterh!$F$11:$P$29,7),IF(AND(H120&gt;=1961,H120&lt;1966),VLOOKUP(K120,Masterh!$F$11:$P$29,6),IF(AND(H120&gt;=1966,H120&lt;1971),VLOOKUP(K120,Masterh!$F$11:$P$29,5),IF(AND(H120&gt;=1971,H120&lt;1976),VLOOKUP(K120,Masterh!$F$11:$P$29,4),IF(AND(H120&gt;=1976,H120&lt;1981),VLOOKUP(K120,Masterh!$F$11:$P$29,3),IF(AND(H120&gt;=1981,H120&lt;1986),VLOOKUP(K120,Masterh!$F$11:$P$29,2),"SENIOR")))))))))))</f>
        <v>#N/A</v>
      </c>
      <c r="AO120" s="37" t="e">
        <f>IF(AND(H120&lt;1951),VLOOKUP(K120,Masterf!$F$11:$N$25,9),IF(AND(H120&gt;=1951,H120&lt;1956),VLOOKUP(K120,Masterf!$F$11:$N$25,8),IF(AND(H120&gt;=1956,H120&lt;1961),VLOOKUP(K120,Masterf!$F$11:$N$25,7),IF(AND(H120&gt;=1961,H120&lt;1966),VLOOKUP(K120,Masterf!$F$11:$N$25,6),IF(AND(H120&gt;=1966,H120&lt;1971),VLOOKUP(K120,Masterf!$F$11:$N$25,5),IF(AND(H120&gt;=1971,H120&lt;1976),VLOOKUP(K120,Masterf!$F$11:$N$25,4),IF(AND(H120&gt;=1976,H120&lt;1981),VLOOKUP(K120,Masterf!$F$11:$N$25,3),IF(AND(H120&gt;=1981,H120&lt;1986),VLOOKUP(K120,Masterf!$F$11:$N$25,2),"SENIOR"))))))))</f>
        <v>#N/A</v>
      </c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</row>
    <row r="121" spans="2:124" s="5" customFormat="1" ht="30" customHeight="1" x14ac:dyDescent="0.2">
      <c r="B121" s="170"/>
      <c r="C121" s="171"/>
      <c r="D121" s="172"/>
      <c r="E121" s="173"/>
      <c r="F121" s="174" t="s">
        <v>30</v>
      </c>
      <c r="G121" s="175" t="s">
        <v>30</v>
      </c>
      <c r="H121" s="176"/>
      <c r="I121" s="177"/>
      <c r="J121" s="178" t="s">
        <v>30</v>
      </c>
      <c r="K121" s="179"/>
      <c r="L121" s="180"/>
      <c r="M121" s="181"/>
      <c r="N121" s="181"/>
      <c r="O121" s="182" t="str">
        <f t="shared" si="12"/>
        <v/>
      </c>
      <c r="P121" s="180"/>
      <c r="Q121" s="181"/>
      <c r="R121" s="181"/>
      <c r="S121" s="182" t="str">
        <f t="shared" si="13"/>
        <v/>
      </c>
      <c r="T121" s="207" t="str">
        <f t="shared" si="14"/>
        <v/>
      </c>
      <c r="U121" s="183" t="str">
        <f t="shared" si="20"/>
        <v xml:space="preserve">   </v>
      </c>
      <c r="V121" s="184" t="str">
        <f t="shared" si="15"/>
        <v xml:space="preserve"> </v>
      </c>
      <c r="W121" s="185" t="str">
        <f t="shared" si="16"/>
        <v/>
      </c>
      <c r="X121" s="209" t="str">
        <f>IF(E121="","",W121*VLOOKUP(2020-H121,Masterh!C$17:D$72,2,FALSE))</f>
        <v/>
      </c>
      <c r="Y121" s="73"/>
      <c r="AA121" s="37"/>
      <c r="AB121" s="32" t="e">
        <f>IF(E121="H",T121-HLOOKUP(V121,Masterh!$C$1:$CX$9,2,FALSE),T121-HLOOKUP(V121,Masterf!$C$1:$CD$9,2,FALSE))</f>
        <v>#VALUE!</v>
      </c>
      <c r="AC121" s="32" t="e">
        <f>IF(E121="H",T121-HLOOKUP(V121,Masterh!$C$1:$CX$9,3,FALSE),T121-HLOOKUP(V121,Masterf!$C$1:$CD$9,3,FALSE))</f>
        <v>#VALUE!</v>
      </c>
      <c r="AD121" s="32" t="e">
        <f>IF(E121="H",T121-HLOOKUP(V121,Masterh!$C$1:$CX$9,4,FALSE),T121-HLOOKUP(V121,Masterf!$C$1:$CD$9,4,FALSE))</f>
        <v>#VALUE!</v>
      </c>
      <c r="AE121" s="32" t="e">
        <f>IF(E121="H",T121-HLOOKUP(V121,Masterh!$C$1:$CX$9,5,FALSE),T121-HLOOKUP(V121,Masterf!$C$1:$CD$9,5,FALSE))</f>
        <v>#VALUE!</v>
      </c>
      <c r="AF121" s="32" t="e">
        <f>IF(E121="H",T121-HLOOKUP(V121,Masterh!$C$1:$CX$9,6,FALSE),T121-HLOOKUP(V121,Masterf!$C$1:$CD$9,6,FALSE))</f>
        <v>#VALUE!</v>
      </c>
      <c r="AG121" s="32" t="e">
        <f>IF(E121="H",T121-HLOOKUP(V121,Masterh!$C$1:$CX$9,7,FALSE),T121-HLOOKUP(V121,Masterf!$C$1:$CD$9,7,FALSE))</f>
        <v>#VALUE!</v>
      </c>
      <c r="AH121" s="32" t="e">
        <f>IF(E121="H",T121-HLOOKUP(V121,Masterh!$C$1:$CX$9,8,FALSE),T121-HLOOKUP(V121,Masterf!$C$1:$CD$9,8,FALSE))</f>
        <v>#VALUE!</v>
      </c>
      <c r="AI121" s="32" t="e">
        <f>IF(E121="H",T121-HLOOKUP(V121,Masterh!$C$1:$CX$9,9,FALSE),T121-HLOOKUP(V121,Masterf!$C$1:$CD$9,9,FALSE))</f>
        <v>#VALUE!</v>
      </c>
      <c r="AJ121" s="51" t="str">
        <f t="shared" si="17"/>
        <v xml:space="preserve"> </v>
      </c>
      <c r="AK121" s="37"/>
      <c r="AL121" s="52" t="str">
        <f t="shared" si="18"/>
        <v xml:space="preserve"> </v>
      </c>
      <c r="AM121" s="53" t="str">
        <f t="shared" si="19"/>
        <v xml:space="preserve"> </v>
      </c>
      <c r="AN121" s="37" t="e">
        <f>IF(AND(H121&lt;1920),VLOOKUP(K121,Masterh!$F$11:$P$29,11),IF(AND(H121&gt;=1920,H121&lt;1941),VLOOKUP(K121,Masterh!$F$11:$P$29,11),IF(AND(H121&gt;=1941,H121&lt;1946),VLOOKUP(K121,Masterh!$F$11:$P$29,10),IF(AND(H121&gt;=1946,H121&lt;1951),VLOOKUP(K121,Masterh!$F$11:$P$29,9),IF(AND(H121&gt;=1951,H121&lt;1956),VLOOKUP(K121,Masterh!$F$11:$P$29,8),IF(AND(H121&gt;=1956,H121&lt;1961),VLOOKUP(K121,Masterh!$F$11:$P$29,7),IF(AND(H121&gt;=1961,H121&lt;1966),VLOOKUP(K121,Masterh!$F$11:$P$29,6),IF(AND(H121&gt;=1966,H121&lt;1971),VLOOKUP(K121,Masterh!$F$11:$P$29,5),IF(AND(H121&gt;=1971,H121&lt;1976),VLOOKUP(K121,Masterh!$F$11:$P$29,4),IF(AND(H121&gt;=1976,H121&lt;1981),VLOOKUP(K121,Masterh!$F$11:$P$29,3),IF(AND(H121&gt;=1981,H121&lt;1986),VLOOKUP(K121,Masterh!$F$11:$P$29,2),"SENIOR")))))))))))</f>
        <v>#N/A</v>
      </c>
      <c r="AO121" s="37" t="e">
        <f>IF(AND(H121&lt;1951),VLOOKUP(K121,Masterf!$F$11:$N$25,9),IF(AND(H121&gt;=1951,H121&lt;1956),VLOOKUP(K121,Masterf!$F$11:$N$25,8),IF(AND(H121&gt;=1956,H121&lt;1961),VLOOKUP(K121,Masterf!$F$11:$N$25,7),IF(AND(H121&gt;=1961,H121&lt;1966),VLOOKUP(K121,Masterf!$F$11:$N$25,6),IF(AND(H121&gt;=1966,H121&lt;1971),VLOOKUP(K121,Masterf!$F$11:$N$25,5),IF(AND(H121&gt;=1971,H121&lt;1976),VLOOKUP(K121,Masterf!$F$11:$N$25,4),IF(AND(H121&gt;=1976,H121&lt;1981),VLOOKUP(K121,Masterf!$F$11:$N$25,3),IF(AND(H121&gt;=1981,H121&lt;1986),VLOOKUP(K121,Masterf!$F$11:$N$25,2),"SENIOR"))))))))</f>
        <v>#N/A</v>
      </c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</row>
    <row r="122" spans="2:124" s="5" customFormat="1" ht="30" customHeight="1" x14ac:dyDescent="0.2">
      <c r="B122" s="170"/>
      <c r="C122" s="171"/>
      <c r="D122" s="172"/>
      <c r="E122" s="173"/>
      <c r="F122" s="174" t="s">
        <v>30</v>
      </c>
      <c r="G122" s="175" t="s">
        <v>30</v>
      </c>
      <c r="H122" s="176"/>
      <c r="I122" s="177"/>
      <c r="J122" s="178" t="s">
        <v>30</v>
      </c>
      <c r="K122" s="179"/>
      <c r="L122" s="180"/>
      <c r="M122" s="181"/>
      <c r="N122" s="181"/>
      <c r="O122" s="182" t="str">
        <f t="shared" si="12"/>
        <v/>
      </c>
      <c r="P122" s="180"/>
      <c r="Q122" s="181"/>
      <c r="R122" s="181"/>
      <c r="S122" s="182" t="str">
        <f t="shared" si="13"/>
        <v/>
      </c>
      <c r="T122" s="207" t="str">
        <f t="shared" si="14"/>
        <v/>
      </c>
      <c r="U122" s="183" t="str">
        <f t="shared" si="20"/>
        <v xml:space="preserve">   </v>
      </c>
      <c r="V122" s="184" t="str">
        <f t="shared" si="15"/>
        <v xml:space="preserve"> </v>
      </c>
      <c r="W122" s="185" t="str">
        <f t="shared" si="16"/>
        <v/>
      </c>
      <c r="X122" s="209" t="str">
        <f>IF(E122="","",W122*VLOOKUP(2020-H122,Masterh!C$17:D$72,2,FALSE))</f>
        <v/>
      </c>
      <c r="Y122" s="73"/>
      <c r="AA122" s="37"/>
      <c r="AB122" s="32" t="e">
        <f>IF(E122="H",T122-HLOOKUP(V122,Masterh!$C$1:$CX$9,2,FALSE),T122-HLOOKUP(V122,Masterf!$C$1:$CD$9,2,FALSE))</f>
        <v>#VALUE!</v>
      </c>
      <c r="AC122" s="32" t="e">
        <f>IF(E122="H",T122-HLOOKUP(V122,Masterh!$C$1:$CX$9,3,FALSE),T122-HLOOKUP(V122,Masterf!$C$1:$CD$9,3,FALSE))</f>
        <v>#VALUE!</v>
      </c>
      <c r="AD122" s="32" t="e">
        <f>IF(E122="H",T122-HLOOKUP(V122,Masterh!$C$1:$CX$9,4,FALSE),T122-HLOOKUP(V122,Masterf!$C$1:$CD$9,4,FALSE))</f>
        <v>#VALUE!</v>
      </c>
      <c r="AE122" s="32" t="e">
        <f>IF(E122="H",T122-HLOOKUP(V122,Masterh!$C$1:$CX$9,5,FALSE),T122-HLOOKUP(V122,Masterf!$C$1:$CD$9,5,FALSE))</f>
        <v>#VALUE!</v>
      </c>
      <c r="AF122" s="32" t="e">
        <f>IF(E122="H",T122-HLOOKUP(V122,Masterh!$C$1:$CX$9,6,FALSE),T122-HLOOKUP(V122,Masterf!$C$1:$CD$9,6,FALSE))</f>
        <v>#VALUE!</v>
      </c>
      <c r="AG122" s="32" t="e">
        <f>IF(E122="H",T122-HLOOKUP(V122,Masterh!$C$1:$CX$9,7,FALSE),T122-HLOOKUP(V122,Masterf!$C$1:$CD$9,7,FALSE))</f>
        <v>#VALUE!</v>
      </c>
      <c r="AH122" s="32" t="e">
        <f>IF(E122="H",T122-HLOOKUP(V122,Masterh!$C$1:$CX$9,8,FALSE),T122-HLOOKUP(V122,Masterf!$C$1:$CD$9,8,FALSE))</f>
        <v>#VALUE!</v>
      </c>
      <c r="AI122" s="32" t="e">
        <f>IF(E122="H",T122-HLOOKUP(V122,Masterh!$C$1:$CX$9,9,FALSE),T122-HLOOKUP(V122,Masterf!$C$1:$CD$9,9,FALSE))</f>
        <v>#VALUE!</v>
      </c>
      <c r="AJ122" s="51" t="str">
        <f t="shared" si="17"/>
        <v xml:space="preserve"> </v>
      </c>
      <c r="AK122" s="37"/>
      <c r="AL122" s="52" t="str">
        <f t="shared" si="18"/>
        <v xml:space="preserve"> </v>
      </c>
      <c r="AM122" s="53" t="str">
        <f t="shared" si="19"/>
        <v xml:space="preserve"> </v>
      </c>
      <c r="AN122" s="37" t="e">
        <f>IF(AND(H122&lt;1920),VLOOKUP(K122,Masterh!$F$11:$P$29,11),IF(AND(H122&gt;=1920,H122&lt;1941),VLOOKUP(K122,Masterh!$F$11:$P$29,11),IF(AND(H122&gt;=1941,H122&lt;1946),VLOOKUP(K122,Masterh!$F$11:$P$29,10),IF(AND(H122&gt;=1946,H122&lt;1951),VLOOKUP(K122,Masterh!$F$11:$P$29,9),IF(AND(H122&gt;=1951,H122&lt;1956),VLOOKUP(K122,Masterh!$F$11:$P$29,8),IF(AND(H122&gt;=1956,H122&lt;1961),VLOOKUP(K122,Masterh!$F$11:$P$29,7),IF(AND(H122&gt;=1961,H122&lt;1966),VLOOKUP(K122,Masterh!$F$11:$P$29,6),IF(AND(H122&gt;=1966,H122&lt;1971),VLOOKUP(K122,Masterh!$F$11:$P$29,5),IF(AND(H122&gt;=1971,H122&lt;1976),VLOOKUP(K122,Masterh!$F$11:$P$29,4),IF(AND(H122&gt;=1976,H122&lt;1981),VLOOKUP(K122,Masterh!$F$11:$P$29,3),IF(AND(H122&gt;=1981,H122&lt;1986),VLOOKUP(K122,Masterh!$F$11:$P$29,2),"SENIOR")))))))))))</f>
        <v>#N/A</v>
      </c>
      <c r="AO122" s="37" t="e">
        <f>IF(AND(H122&lt;1951),VLOOKUP(K122,Masterf!$F$11:$N$25,9),IF(AND(H122&gt;=1951,H122&lt;1956),VLOOKUP(K122,Masterf!$F$11:$N$25,8),IF(AND(H122&gt;=1956,H122&lt;1961),VLOOKUP(K122,Masterf!$F$11:$N$25,7),IF(AND(H122&gt;=1961,H122&lt;1966),VLOOKUP(K122,Masterf!$F$11:$N$25,6),IF(AND(H122&gt;=1966,H122&lt;1971),VLOOKUP(K122,Masterf!$F$11:$N$25,5),IF(AND(H122&gt;=1971,H122&lt;1976),VLOOKUP(K122,Masterf!$F$11:$N$25,4),IF(AND(H122&gt;=1976,H122&lt;1981),VLOOKUP(K122,Masterf!$F$11:$N$25,3),IF(AND(H122&gt;=1981,H122&lt;1986),VLOOKUP(K122,Masterf!$F$11:$N$25,2),"SENIOR"))))))))</f>
        <v>#N/A</v>
      </c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</row>
    <row r="123" spans="2:124" s="5" customFormat="1" ht="30" customHeight="1" x14ac:dyDescent="0.2">
      <c r="B123" s="170"/>
      <c r="C123" s="171"/>
      <c r="D123" s="172"/>
      <c r="E123" s="173"/>
      <c r="F123" s="174" t="s">
        <v>30</v>
      </c>
      <c r="G123" s="175" t="s">
        <v>30</v>
      </c>
      <c r="H123" s="176"/>
      <c r="I123" s="177"/>
      <c r="J123" s="178" t="s">
        <v>30</v>
      </c>
      <c r="K123" s="179"/>
      <c r="L123" s="180"/>
      <c r="M123" s="181"/>
      <c r="N123" s="181"/>
      <c r="O123" s="182" t="str">
        <f t="shared" si="12"/>
        <v/>
      </c>
      <c r="P123" s="180"/>
      <c r="Q123" s="181"/>
      <c r="R123" s="181"/>
      <c r="S123" s="182" t="str">
        <f t="shared" si="13"/>
        <v/>
      </c>
      <c r="T123" s="207" t="str">
        <f t="shared" si="14"/>
        <v/>
      </c>
      <c r="U123" s="183" t="str">
        <f t="shared" si="20"/>
        <v xml:space="preserve">   </v>
      </c>
      <c r="V123" s="184" t="str">
        <f t="shared" si="15"/>
        <v xml:space="preserve"> </v>
      </c>
      <c r="W123" s="185" t="str">
        <f t="shared" si="16"/>
        <v/>
      </c>
      <c r="X123" s="209" t="str">
        <f>IF(E123="","",W123*VLOOKUP(2020-H123,Masterh!C$17:D$72,2,FALSE))</f>
        <v/>
      </c>
      <c r="Y123" s="73"/>
      <c r="AA123" s="37"/>
      <c r="AB123" s="32" t="e">
        <f>IF(E123="H",T123-HLOOKUP(V123,Masterh!$C$1:$CX$9,2,FALSE),T123-HLOOKUP(V123,Masterf!$C$1:$CD$9,2,FALSE))</f>
        <v>#VALUE!</v>
      </c>
      <c r="AC123" s="32" t="e">
        <f>IF(E123="H",T123-HLOOKUP(V123,Masterh!$C$1:$CX$9,3,FALSE),T123-HLOOKUP(V123,Masterf!$C$1:$CD$9,3,FALSE))</f>
        <v>#VALUE!</v>
      </c>
      <c r="AD123" s="32" t="e">
        <f>IF(E123="H",T123-HLOOKUP(V123,Masterh!$C$1:$CX$9,4,FALSE),T123-HLOOKUP(V123,Masterf!$C$1:$CD$9,4,FALSE))</f>
        <v>#VALUE!</v>
      </c>
      <c r="AE123" s="32" t="e">
        <f>IF(E123="H",T123-HLOOKUP(V123,Masterh!$C$1:$CX$9,5,FALSE),T123-HLOOKUP(V123,Masterf!$C$1:$CD$9,5,FALSE))</f>
        <v>#VALUE!</v>
      </c>
      <c r="AF123" s="32" t="e">
        <f>IF(E123="H",T123-HLOOKUP(V123,Masterh!$C$1:$CX$9,6,FALSE),T123-HLOOKUP(V123,Masterf!$C$1:$CD$9,6,FALSE))</f>
        <v>#VALUE!</v>
      </c>
      <c r="AG123" s="32" t="e">
        <f>IF(E123="H",T123-HLOOKUP(V123,Masterh!$C$1:$CX$9,7,FALSE),T123-HLOOKUP(V123,Masterf!$C$1:$CD$9,7,FALSE))</f>
        <v>#VALUE!</v>
      </c>
      <c r="AH123" s="32" t="e">
        <f>IF(E123="H",T123-HLOOKUP(V123,Masterh!$C$1:$CX$9,8,FALSE),T123-HLOOKUP(V123,Masterf!$C$1:$CD$9,8,FALSE))</f>
        <v>#VALUE!</v>
      </c>
      <c r="AI123" s="32" t="e">
        <f>IF(E123="H",T123-HLOOKUP(V123,Masterh!$C$1:$CX$9,9,FALSE),T123-HLOOKUP(V123,Masterf!$C$1:$CD$9,9,FALSE))</f>
        <v>#VALUE!</v>
      </c>
      <c r="AJ123" s="51" t="str">
        <f t="shared" si="17"/>
        <v xml:space="preserve"> </v>
      </c>
      <c r="AK123" s="37"/>
      <c r="AL123" s="52" t="str">
        <f t="shared" si="18"/>
        <v xml:space="preserve"> </v>
      </c>
      <c r="AM123" s="53" t="str">
        <f t="shared" si="19"/>
        <v xml:space="preserve"> </v>
      </c>
      <c r="AN123" s="37" t="e">
        <f>IF(AND(H123&lt;1920),VLOOKUP(K123,Masterh!$F$11:$P$29,11),IF(AND(H123&gt;=1920,H123&lt;1941),VLOOKUP(K123,Masterh!$F$11:$P$29,11),IF(AND(H123&gt;=1941,H123&lt;1946),VLOOKUP(K123,Masterh!$F$11:$P$29,10),IF(AND(H123&gt;=1946,H123&lt;1951),VLOOKUP(K123,Masterh!$F$11:$P$29,9),IF(AND(H123&gt;=1951,H123&lt;1956),VLOOKUP(K123,Masterh!$F$11:$P$29,8),IF(AND(H123&gt;=1956,H123&lt;1961),VLOOKUP(K123,Masterh!$F$11:$P$29,7),IF(AND(H123&gt;=1961,H123&lt;1966),VLOOKUP(K123,Masterh!$F$11:$P$29,6),IF(AND(H123&gt;=1966,H123&lt;1971),VLOOKUP(K123,Masterh!$F$11:$P$29,5),IF(AND(H123&gt;=1971,H123&lt;1976),VLOOKUP(K123,Masterh!$F$11:$P$29,4),IF(AND(H123&gt;=1976,H123&lt;1981),VLOOKUP(K123,Masterh!$F$11:$P$29,3),IF(AND(H123&gt;=1981,H123&lt;1986),VLOOKUP(K123,Masterh!$F$11:$P$29,2),"SENIOR")))))))))))</f>
        <v>#N/A</v>
      </c>
      <c r="AO123" s="37" t="e">
        <f>IF(AND(H123&lt;1951),VLOOKUP(K123,Masterf!$F$11:$N$25,9),IF(AND(H123&gt;=1951,H123&lt;1956),VLOOKUP(K123,Masterf!$F$11:$N$25,8),IF(AND(H123&gt;=1956,H123&lt;1961),VLOOKUP(K123,Masterf!$F$11:$N$25,7),IF(AND(H123&gt;=1961,H123&lt;1966),VLOOKUP(K123,Masterf!$F$11:$N$25,6),IF(AND(H123&gt;=1966,H123&lt;1971),VLOOKUP(K123,Masterf!$F$11:$N$25,5),IF(AND(H123&gt;=1971,H123&lt;1976),VLOOKUP(K123,Masterf!$F$11:$N$25,4),IF(AND(H123&gt;=1976,H123&lt;1981),VLOOKUP(K123,Masterf!$F$11:$N$25,3),IF(AND(H123&gt;=1981,H123&lt;1986),VLOOKUP(K123,Masterf!$F$11:$N$25,2),"SENIOR"))))))))</f>
        <v>#N/A</v>
      </c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</row>
    <row r="124" spans="2:124" s="5" customFormat="1" ht="30" customHeight="1" x14ac:dyDescent="0.2">
      <c r="B124" s="170"/>
      <c r="C124" s="171"/>
      <c r="D124" s="172"/>
      <c r="E124" s="173"/>
      <c r="F124" s="174" t="s">
        <v>30</v>
      </c>
      <c r="G124" s="175" t="s">
        <v>30</v>
      </c>
      <c r="H124" s="176"/>
      <c r="I124" s="177"/>
      <c r="J124" s="178" t="s">
        <v>30</v>
      </c>
      <c r="K124" s="179"/>
      <c r="L124" s="180"/>
      <c r="M124" s="181"/>
      <c r="N124" s="181"/>
      <c r="O124" s="182" t="str">
        <f t="shared" si="12"/>
        <v/>
      </c>
      <c r="P124" s="180"/>
      <c r="Q124" s="181"/>
      <c r="R124" s="181"/>
      <c r="S124" s="182" t="str">
        <f t="shared" si="13"/>
        <v/>
      </c>
      <c r="T124" s="207" t="str">
        <f t="shared" si="14"/>
        <v/>
      </c>
      <c r="U124" s="183" t="str">
        <f t="shared" si="20"/>
        <v xml:space="preserve">   </v>
      </c>
      <c r="V124" s="184" t="str">
        <f t="shared" si="15"/>
        <v xml:space="preserve"> </v>
      </c>
      <c r="W124" s="185" t="str">
        <f t="shared" si="16"/>
        <v/>
      </c>
      <c r="X124" s="209" t="str">
        <f>IF(E124="","",W124*VLOOKUP(2020-H124,Masterh!C$17:D$72,2,FALSE))</f>
        <v/>
      </c>
      <c r="Y124" s="73"/>
      <c r="AA124" s="37"/>
      <c r="AB124" s="32" t="e">
        <f>IF(E124="H",T124-HLOOKUP(V124,Masterh!$C$1:$CX$9,2,FALSE),T124-HLOOKUP(V124,Masterf!$C$1:$CD$9,2,FALSE))</f>
        <v>#VALUE!</v>
      </c>
      <c r="AC124" s="32" t="e">
        <f>IF(E124="H",T124-HLOOKUP(V124,Masterh!$C$1:$CX$9,3,FALSE),T124-HLOOKUP(V124,Masterf!$C$1:$CD$9,3,FALSE))</f>
        <v>#VALUE!</v>
      </c>
      <c r="AD124" s="32" t="e">
        <f>IF(E124="H",T124-HLOOKUP(V124,Masterh!$C$1:$CX$9,4,FALSE),T124-HLOOKUP(V124,Masterf!$C$1:$CD$9,4,FALSE))</f>
        <v>#VALUE!</v>
      </c>
      <c r="AE124" s="32" t="e">
        <f>IF(E124="H",T124-HLOOKUP(V124,Masterh!$C$1:$CX$9,5,FALSE),T124-HLOOKUP(V124,Masterf!$C$1:$CD$9,5,FALSE))</f>
        <v>#VALUE!</v>
      </c>
      <c r="AF124" s="32" t="e">
        <f>IF(E124="H",T124-HLOOKUP(V124,Masterh!$C$1:$CX$9,6,FALSE),T124-HLOOKUP(V124,Masterf!$C$1:$CD$9,6,FALSE))</f>
        <v>#VALUE!</v>
      </c>
      <c r="AG124" s="32" t="e">
        <f>IF(E124="H",T124-HLOOKUP(V124,Masterh!$C$1:$CX$9,7,FALSE),T124-HLOOKUP(V124,Masterf!$C$1:$CD$9,7,FALSE))</f>
        <v>#VALUE!</v>
      </c>
      <c r="AH124" s="32" t="e">
        <f>IF(E124="H",T124-HLOOKUP(V124,Masterh!$C$1:$CX$9,8,FALSE),T124-HLOOKUP(V124,Masterf!$C$1:$CD$9,8,FALSE))</f>
        <v>#VALUE!</v>
      </c>
      <c r="AI124" s="32" t="e">
        <f>IF(E124="H",T124-HLOOKUP(V124,Masterh!$C$1:$CX$9,9,FALSE),T124-HLOOKUP(V124,Masterf!$C$1:$CD$9,9,FALSE))</f>
        <v>#VALUE!</v>
      </c>
      <c r="AJ124" s="51" t="str">
        <f t="shared" si="17"/>
        <v xml:space="preserve"> </v>
      </c>
      <c r="AK124" s="37"/>
      <c r="AL124" s="52" t="str">
        <f t="shared" si="18"/>
        <v xml:space="preserve"> </v>
      </c>
      <c r="AM124" s="53" t="str">
        <f t="shared" si="19"/>
        <v xml:space="preserve"> </v>
      </c>
      <c r="AN124" s="37" t="e">
        <f>IF(AND(H124&lt;1920),VLOOKUP(K124,Masterh!$F$11:$P$29,11),IF(AND(H124&gt;=1920,H124&lt;1941),VLOOKUP(K124,Masterh!$F$11:$P$29,11),IF(AND(H124&gt;=1941,H124&lt;1946),VLOOKUP(K124,Masterh!$F$11:$P$29,10),IF(AND(H124&gt;=1946,H124&lt;1951),VLOOKUP(K124,Masterh!$F$11:$P$29,9),IF(AND(H124&gt;=1951,H124&lt;1956),VLOOKUP(K124,Masterh!$F$11:$P$29,8),IF(AND(H124&gt;=1956,H124&lt;1961),VLOOKUP(K124,Masterh!$F$11:$P$29,7),IF(AND(H124&gt;=1961,H124&lt;1966),VLOOKUP(K124,Masterh!$F$11:$P$29,6),IF(AND(H124&gt;=1966,H124&lt;1971),VLOOKUP(K124,Masterh!$F$11:$P$29,5),IF(AND(H124&gt;=1971,H124&lt;1976),VLOOKUP(K124,Masterh!$F$11:$P$29,4),IF(AND(H124&gt;=1976,H124&lt;1981),VLOOKUP(K124,Masterh!$F$11:$P$29,3),IF(AND(H124&gt;=1981,H124&lt;1986),VLOOKUP(K124,Masterh!$F$11:$P$29,2),"SENIOR")))))))))))</f>
        <v>#N/A</v>
      </c>
      <c r="AO124" s="37" t="e">
        <f>IF(AND(H124&lt;1951),VLOOKUP(K124,Masterf!$F$11:$N$25,9),IF(AND(H124&gt;=1951,H124&lt;1956),VLOOKUP(K124,Masterf!$F$11:$N$25,8),IF(AND(H124&gt;=1956,H124&lt;1961),VLOOKUP(K124,Masterf!$F$11:$N$25,7),IF(AND(H124&gt;=1961,H124&lt;1966),VLOOKUP(K124,Masterf!$F$11:$N$25,6),IF(AND(H124&gt;=1966,H124&lt;1971),VLOOKUP(K124,Masterf!$F$11:$N$25,5),IF(AND(H124&gt;=1971,H124&lt;1976),VLOOKUP(K124,Masterf!$F$11:$N$25,4),IF(AND(H124&gt;=1976,H124&lt;1981),VLOOKUP(K124,Masterf!$F$11:$N$25,3),IF(AND(H124&gt;=1981,H124&lt;1986),VLOOKUP(K124,Masterf!$F$11:$N$25,2),"SENIOR"))))))))</f>
        <v>#N/A</v>
      </c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</row>
    <row r="125" spans="2:124" s="5" customFormat="1" ht="30" customHeight="1" x14ac:dyDescent="0.2">
      <c r="B125" s="170"/>
      <c r="C125" s="171"/>
      <c r="D125" s="172"/>
      <c r="E125" s="173"/>
      <c r="F125" s="174" t="s">
        <v>30</v>
      </c>
      <c r="G125" s="175" t="s">
        <v>30</v>
      </c>
      <c r="H125" s="176"/>
      <c r="I125" s="177"/>
      <c r="J125" s="178" t="s">
        <v>30</v>
      </c>
      <c r="K125" s="179"/>
      <c r="L125" s="180"/>
      <c r="M125" s="181"/>
      <c r="N125" s="181"/>
      <c r="O125" s="182" t="str">
        <f t="shared" si="12"/>
        <v/>
      </c>
      <c r="P125" s="180"/>
      <c r="Q125" s="181"/>
      <c r="R125" s="181"/>
      <c r="S125" s="182" t="str">
        <f t="shared" si="13"/>
        <v/>
      </c>
      <c r="T125" s="207" t="str">
        <f t="shared" si="14"/>
        <v/>
      </c>
      <c r="U125" s="183" t="str">
        <f t="shared" si="20"/>
        <v xml:space="preserve">   </v>
      </c>
      <c r="V125" s="184" t="str">
        <f t="shared" si="15"/>
        <v xml:space="preserve"> </v>
      </c>
      <c r="W125" s="185" t="str">
        <f t="shared" si="16"/>
        <v/>
      </c>
      <c r="X125" s="209" t="str">
        <f>IF(E125="","",W125*VLOOKUP(2020-H125,Masterh!C$17:D$72,2,FALSE))</f>
        <v/>
      </c>
      <c r="Y125" s="73"/>
      <c r="AA125" s="37"/>
      <c r="AB125" s="32" t="e">
        <f>IF(E125="H",T125-HLOOKUP(V125,Masterh!$C$1:$CX$9,2,FALSE),T125-HLOOKUP(V125,Masterf!$C$1:$CD$9,2,FALSE))</f>
        <v>#VALUE!</v>
      </c>
      <c r="AC125" s="32" t="e">
        <f>IF(E125="H",T125-HLOOKUP(V125,Masterh!$C$1:$CX$9,3,FALSE),T125-HLOOKUP(V125,Masterf!$C$1:$CD$9,3,FALSE))</f>
        <v>#VALUE!</v>
      </c>
      <c r="AD125" s="32" t="e">
        <f>IF(E125="H",T125-HLOOKUP(V125,Masterh!$C$1:$CX$9,4,FALSE),T125-HLOOKUP(V125,Masterf!$C$1:$CD$9,4,FALSE))</f>
        <v>#VALUE!</v>
      </c>
      <c r="AE125" s="32" t="e">
        <f>IF(E125="H",T125-HLOOKUP(V125,Masterh!$C$1:$CX$9,5,FALSE),T125-HLOOKUP(V125,Masterf!$C$1:$CD$9,5,FALSE))</f>
        <v>#VALUE!</v>
      </c>
      <c r="AF125" s="32" t="e">
        <f>IF(E125="H",T125-HLOOKUP(V125,Masterh!$C$1:$CX$9,6,FALSE),T125-HLOOKUP(V125,Masterf!$C$1:$CD$9,6,FALSE))</f>
        <v>#VALUE!</v>
      </c>
      <c r="AG125" s="32" t="e">
        <f>IF(E125="H",T125-HLOOKUP(V125,Masterh!$C$1:$CX$9,7,FALSE),T125-HLOOKUP(V125,Masterf!$C$1:$CD$9,7,FALSE))</f>
        <v>#VALUE!</v>
      </c>
      <c r="AH125" s="32" t="e">
        <f>IF(E125="H",T125-HLOOKUP(V125,Masterh!$C$1:$CX$9,8,FALSE),T125-HLOOKUP(V125,Masterf!$C$1:$CD$9,8,FALSE))</f>
        <v>#VALUE!</v>
      </c>
      <c r="AI125" s="32" t="e">
        <f>IF(E125="H",T125-HLOOKUP(V125,Masterh!$C$1:$CX$9,9,FALSE),T125-HLOOKUP(V125,Masterf!$C$1:$CD$9,9,FALSE))</f>
        <v>#VALUE!</v>
      </c>
      <c r="AJ125" s="51" t="str">
        <f t="shared" si="17"/>
        <v xml:space="preserve"> </v>
      </c>
      <c r="AK125" s="37"/>
      <c r="AL125" s="52" t="str">
        <f t="shared" si="18"/>
        <v xml:space="preserve"> </v>
      </c>
      <c r="AM125" s="53" t="str">
        <f t="shared" si="19"/>
        <v xml:space="preserve"> </v>
      </c>
      <c r="AN125" s="37" t="e">
        <f>IF(AND(H125&lt;1920),VLOOKUP(K125,Masterh!$F$11:$P$29,11),IF(AND(H125&gt;=1920,H125&lt;1941),VLOOKUP(K125,Masterh!$F$11:$P$29,11),IF(AND(H125&gt;=1941,H125&lt;1946),VLOOKUP(K125,Masterh!$F$11:$P$29,10),IF(AND(H125&gt;=1946,H125&lt;1951),VLOOKUP(K125,Masterh!$F$11:$P$29,9),IF(AND(H125&gt;=1951,H125&lt;1956),VLOOKUP(K125,Masterh!$F$11:$P$29,8),IF(AND(H125&gt;=1956,H125&lt;1961),VLOOKUP(K125,Masterh!$F$11:$P$29,7),IF(AND(H125&gt;=1961,H125&lt;1966),VLOOKUP(K125,Masterh!$F$11:$P$29,6),IF(AND(H125&gt;=1966,H125&lt;1971),VLOOKUP(K125,Masterh!$F$11:$P$29,5),IF(AND(H125&gt;=1971,H125&lt;1976),VLOOKUP(K125,Masterh!$F$11:$P$29,4),IF(AND(H125&gt;=1976,H125&lt;1981),VLOOKUP(K125,Masterh!$F$11:$P$29,3),IF(AND(H125&gt;=1981,H125&lt;1986),VLOOKUP(K125,Masterh!$F$11:$P$29,2),"SENIOR")))))))))))</f>
        <v>#N/A</v>
      </c>
      <c r="AO125" s="37" t="e">
        <f>IF(AND(H125&lt;1951),VLOOKUP(K125,Masterf!$F$11:$N$25,9),IF(AND(H125&gt;=1951,H125&lt;1956),VLOOKUP(K125,Masterf!$F$11:$N$25,8),IF(AND(H125&gt;=1956,H125&lt;1961),VLOOKUP(K125,Masterf!$F$11:$N$25,7),IF(AND(H125&gt;=1961,H125&lt;1966),VLOOKUP(K125,Masterf!$F$11:$N$25,6),IF(AND(H125&gt;=1966,H125&lt;1971),VLOOKUP(K125,Masterf!$F$11:$N$25,5),IF(AND(H125&gt;=1971,H125&lt;1976),VLOOKUP(K125,Masterf!$F$11:$N$25,4),IF(AND(H125&gt;=1976,H125&lt;1981),VLOOKUP(K125,Masterf!$F$11:$N$25,3),IF(AND(H125&gt;=1981,H125&lt;1986),VLOOKUP(K125,Masterf!$F$11:$N$25,2),"SENIOR"))))))))</f>
        <v>#N/A</v>
      </c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</row>
    <row r="126" spans="2:124" s="5" customFormat="1" ht="30" customHeight="1" x14ac:dyDescent="0.2">
      <c r="B126" s="170"/>
      <c r="C126" s="171"/>
      <c r="D126" s="172"/>
      <c r="E126" s="173"/>
      <c r="F126" s="174" t="s">
        <v>30</v>
      </c>
      <c r="G126" s="175" t="s">
        <v>30</v>
      </c>
      <c r="H126" s="176"/>
      <c r="I126" s="177"/>
      <c r="J126" s="178" t="s">
        <v>30</v>
      </c>
      <c r="K126" s="179"/>
      <c r="L126" s="180"/>
      <c r="M126" s="181"/>
      <c r="N126" s="181"/>
      <c r="O126" s="182" t="str">
        <f t="shared" si="12"/>
        <v/>
      </c>
      <c r="P126" s="180"/>
      <c r="Q126" s="181"/>
      <c r="R126" s="181"/>
      <c r="S126" s="182" t="str">
        <f t="shared" si="13"/>
        <v/>
      </c>
      <c r="T126" s="207" t="str">
        <f t="shared" si="14"/>
        <v/>
      </c>
      <c r="U126" s="183" t="str">
        <f t="shared" si="20"/>
        <v xml:space="preserve">   </v>
      </c>
      <c r="V126" s="184" t="str">
        <f t="shared" si="15"/>
        <v xml:space="preserve"> </v>
      </c>
      <c r="W126" s="185" t="str">
        <f t="shared" si="16"/>
        <v/>
      </c>
      <c r="X126" s="209" t="str">
        <f>IF(E126="","",W126*VLOOKUP(2020-H126,Masterh!C$17:D$72,2,FALSE))</f>
        <v/>
      </c>
      <c r="Y126" s="73"/>
      <c r="AA126" s="37"/>
      <c r="AB126" s="32" t="e">
        <f>IF(E126="H",T126-HLOOKUP(V126,Masterh!$C$1:$CX$9,2,FALSE),T126-HLOOKUP(V126,Masterf!$C$1:$CD$9,2,FALSE))</f>
        <v>#VALUE!</v>
      </c>
      <c r="AC126" s="32" t="e">
        <f>IF(E126="H",T126-HLOOKUP(V126,Masterh!$C$1:$CX$9,3,FALSE),T126-HLOOKUP(V126,Masterf!$C$1:$CD$9,3,FALSE))</f>
        <v>#VALUE!</v>
      </c>
      <c r="AD126" s="32" t="e">
        <f>IF(E126="H",T126-HLOOKUP(V126,Masterh!$C$1:$CX$9,4,FALSE),T126-HLOOKUP(V126,Masterf!$C$1:$CD$9,4,FALSE))</f>
        <v>#VALUE!</v>
      </c>
      <c r="AE126" s="32" t="e">
        <f>IF(E126="H",T126-HLOOKUP(V126,Masterh!$C$1:$CX$9,5,FALSE),T126-HLOOKUP(V126,Masterf!$C$1:$CD$9,5,FALSE))</f>
        <v>#VALUE!</v>
      </c>
      <c r="AF126" s="32" t="e">
        <f>IF(E126="H",T126-HLOOKUP(V126,Masterh!$C$1:$CX$9,6,FALSE),T126-HLOOKUP(V126,Masterf!$C$1:$CD$9,6,FALSE))</f>
        <v>#VALUE!</v>
      </c>
      <c r="AG126" s="32" t="e">
        <f>IF(E126="H",T126-HLOOKUP(V126,Masterh!$C$1:$CX$9,7,FALSE),T126-HLOOKUP(V126,Masterf!$C$1:$CD$9,7,FALSE))</f>
        <v>#VALUE!</v>
      </c>
      <c r="AH126" s="32" t="e">
        <f>IF(E126="H",T126-HLOOKUP(V126,Masterh!$C$1:$CX$9,8,FALSE),T126-HLOOKUP(V126,Masterf!$C$1:$CD$9,8,FALSE))</f>
        <v>#VALUE!</v>
      </c>
      <c r="AI126" s="32" t="e">
        <f>IF(E126="H",T126-HLOOKUP(V126,Masterh!$C$1:$CX$9,9,FALSE),T126-HLOOKUP(V126,Masterf!$C$1:$CD$9,9,FALSE))</f>
        <v>#VALUE!</v>
      </c>
      <c r="AJ126" s="51" t="str">
        <f t="shared" si="17"/>
        <v xml:space="preserve"> </v>
      </c>
      <c r="AK126" s="37"/>
      <c r="AL126" s="52" t="str">
        <f t="shared" si="18"/>
        <v xml:space="preserve"> </v>
      </c>
      <c r="AM126" s="53" t="str">
        <f t="shared" si="19"/>
        <v xml:space="preserve"> </v>
      </c>
      <c r="AN126" s="37" t="e">
        <f>IF(AND(H126&lt;1920),VLOOKUP(K126,Masterh!$F$11:$P$29,11),IF(AND(H126&gt;=1920,H126&lt;1941),VLOOKUP(K126,Masterh!$F$11:$P$29,11),IF(AND(H126&gt;=1941,H126&lt;1946),VLOOKUP(K126,Masterh!$F$11:$P$29,10),IF(AND(H126&gt;=1946,H126&lt;1951),VLOOKUP(K126,Masterh!$F$11:$P$29,9),IF(AND(H126&gt;=1951,H126&lt;1956),VLOOKUP(K126,Masterh!$F$11:$P$29,8),IF(AND(H126&gt;=1956,H126&lt;1961),VLOOKUP(K126,Masterh!$F$11:$P$29,7),IF(AND(H126&gt;=1961,H126&lt;1966),VLOOKUP(K126,Masterh!$F$11:$P$29,6),IF(AND(H126&gt;=1966,H126&lt;1971),VLOOKUP(K126,Masterh!$F$11:$P$29,5),IF(AND(H126&gt;=1971,H126&lt;1976),VLOOKUP(K126,Masterh!$F$11:$P$29,4),IF(AND(H126&gt;=1976,H126&lt;1981),VLOOKUP(K126,Masterh!$F$11:$P$29,3),IF(AND(H126&gt;=1981,H126&lt;1986),VLOOKUP(K126,Masterh!$F$11:$P$29,2),"SENIOR")))))))))))</f>
        <v>#N/A</v>
      </c>
      <c r="AO126" s="37" t="e">
        <f>IF(AND(H126&lt;1951),VLOOKUP(K126,Masterf!$F$11:$N$25,9),IF(AND(H126&gt;=1951,H126&lt;1956),VLOOKUP(K126,Masterf!$F$11:$N$25,8),IF(AND(H126&gt;=1956,H126&lt;1961),VLOOKUP(K126,Masterf!$F$11:$N$25,7),IF(AND(H126&gt;=1961,H126&lt;1966),VLOOKUP(K126,Masterf!$F$11:$N$25,6),IF(AND(H126&gt;=1966,H126&lt;1971),VLOOKUP(K126,Masterf!$F$11:$N$25,5),IF(AND(H126&gt;=1971,H126&lt;1976),VLOOKUP(K126,Masterf!$F$11:$N$25,4),IF(AND(H126&gt;=1976,H126&lt;1981),VLOOKUP(K126,Masterf!$F$11:$N$25,3),IF(AND(H126&gt;=1981,H126&lt;1986),VLOOKUP(K126,Masterf!$F$11:$N$25,2),"SENIOR"))))))))</f>
        <v>#N/A</v>
      </c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</row>
    <row r="127" spans="2:124" s="5" customFormat="1" ht="30" customHeight="1" x14ac:dyDescent="0.2">
      <c r="B127" s="170"/>
      <c r="C127" s="171"/>
      <c r="D127" s="172"/>
      <c r="E127" s="173"/>
      <c r="F127" s="174" t="s">
        <v>30</v>
      </c>
      <c r="G127" s="175" t="s">
        <v>30</v>
      </c>
      <c r="H127" s="176"/>
      <c r="I127" s="177"/>
      <c r="J127" s="178" t="s">
        <v>30</v>
      </c>
      <c r="K127" s="179"/>
      <c r="L127" s="180"/>
      <c r="M127" s="181"/>
      <c r="N127" s="181"/>
      <c r="O127" s="182" t="str">
        <f t="shared" si="12"/>
        <v/>
      </c>
      <c r="P127" s="180"/>
      <c r="Q127" s="181"/>
      <c r="R127" s="181"/>
      <c r="S127" s="182" t="str">
        <f t="shared" si="13"/>
        <v/>
      </c>
      <c r="T127" s="207" t="str">
        <f t="shared" si="14"/>
        <v/>
      </c>
      <c r="U127" s="183" t="str">
        <f t="shared" si="20"/>
        <v xml:space="preserve">   </v>
      </c>
      <c r="V127" s="184" t="str">
        <f t="shared" si="15"/>
        <v xml:space="preserve"> </v>
      </c>
      <c r="W127" s="185" t="str">
        <f t="shared" si="16"/>
        <v/>
      </c>
      <c r="X127" s="209" t="str">
        <f>IF(E127="","",W127*VLOOKUP(2020-H127,Masterh!C$17:D$72,2,FALSE))</f>
        <v/>
      </c>
      <c r="Y127" s="73"/>
      <c r="AA127" s="37"/>
      <c r="AB127" s="32" t="e">
        <f>IF(E127="H",T127-HLOOKUP(V127,Masterh!$C$1:$CX$9,2,FALSE),T127-HLOOKUP(V127,Masterf!$C$1:$CD$9,2,FALSE))</f>
        <v>#VALUE!</v>
      </c>
      <c r="AC127" s="32" t="e">
        <f>IF(E127="H",T127-HLOOKUP(V127,Masterh!$C$1:$CX$9,3,FALSE),T127-HLOOKUP(V127,Masterf!$C$1:$CD$9,3,FALSE))</f>
        <v>#VALUE!</v>
      </c>
      <c r="AD127" s="32" t="e">
        <f>IF(E127="H",T127-HLOOKUP(V127,Masterh!$C$1:$CX$9,4,FALSE),T127-HLOOKUP(V127,Masterf!$C$1:$CD$9,4,FALSE))</f>
        <v>#VALUE!</v>
      </c>
      <c r="AE127" s="32" t="e">
        <f>IF(E127="H",T127-HLOOKUP(V127,Masterh!$C$1:$CX$9,5,FALSE),T127-HLOOKUP(V127,Masterf!$C$1:$CD$9,5,FALSE))</f>
        <v>#VALUE!</v>
      </c>
      <c r="AF127" s="32" t="e">
        <f>IF(E127="H",T127-HLOOKUP(V127,Masterh!$C$1:$CX$9,6,FALSE),T127-HLOOKUP(V127,Masterf!$C$1:$CD$9,6,FALSE))</f>
        <v>#VALUE!</v>
      </c>
      <c r="AG127" s="32" t="e">
        <f>IF(E127="H",T127-HLOOKUP(V127,Masterh!$C$1:$CX$9,7,FALSE),T127-HLOOKUP(V127,Masterf!$C$1:$CD$9,7,FALSE))</f>
        <v>#VALUE!</v>
      </c>
      <c r="AH127" s="32" t="e">
        <f>IF(E127="H",T127-HLOOKUP(V127,Masterh!$C$1:$CX$9,8,FALSE),T127-HLOOKUP(V127,Masterf!$C$1:$CD$9,8,FALSE))</f>
        <v>#VALUE!</v>
      </c>
      <c r="AI127" s="32" t="e">
        <f>IF(E127="H",T127-HLOOKUP(V127,Masterh!$C$1:$CX$9,9,FALSE),T127-HLOOKUP(V127,Masterf!$C$1:$CD$9,9,FALSE))</f>
        <v>#VALUE!</v>
      </c>
      <c r="AJ127" s="51" t="str">
        <f t="shared" si="17"/>
        <v xml:space="preserve"> </v>
      </c>
      <c r="AK127" s="37"/>
      <c r="AL127" s="52" t="str">
        <f t="shared" si="18"/>
        <v xml:space="preserve"> </v>
      </c>
      <c r="AM127" s="53" t="str">
        <f t="shared" si="19"/>
        <v xml:space="preserve"> </v>
      </c>
      <c r="AN127" s="37" t="e">
        <f>IF(AND(H127&lt;1920),VLOOKUP(K127,Masterh!$F$11:$P$29,11),IF(AND(H127&gt;=1920,H127&lt;1941),VLOOKUP(K127,Masterh!$F$11:$P$29,11),IF(AND(H127&gt;=1941,H127&lt;1946),VLOOKUP(K127,Masterh!$F$11:$P$29,10),IF(AND(H127&gt;=1946,H127&lt;1951),VLOOKUP(K127,Masterh!$F$11:$P$29,9),IF(AND(H127&gt;=1951,H127&lt;1956),VLOOKUP(K127,Masterh!$F$11:$P$29,8),IF(AND(H127&gt;=1956,H127&lt;1961),VLOOKUP(K127,Masterh!$F$11:$P$29,7),IF(AND(H127&gt;=1961,H127&lt;1966),VLOOKUP(K127,Masterh!$F$11:$P$29,6),IF(AND(H127&gt;=1966,H127&lt;1971),VLOOKUP(K127,Masterh!$F$11:$P$29,5),IF(AND(H127&gt;=1971,H127&lt;1976),VLOOKUP(K127,Masterh!$F$11:$P$29,4),IF(AND(H127&gt;=1976,H127&lt;1981),VLOOKUP(K127,Masterh!$F$11:$P$29,3),IF(AND(H127&gt;=1981,H127&lt;1986),VLOOKUP(K127,Masterh!$F$11:$P$29,2),"SENIOR")))))))))))</f>
        <v>#N/A</v>
      </c>
      <c r="AO127" s="37" t="e">
        <f>IF(AND(H127&lt;1951),VLOOKUP(K127,Masterf!$F$11:$N$25,9),IF(AND(H127&gt;=1951,H127&lt;1956),VLOOKUP(K127,Masterf!$F$11:$N$25,8),IF(AND(H127&gt;=1956,H127&lt;1961),VLOOKUP(K127,Masterf!$F$11:$N$25,7),IF(AND(H127&gt;=1961,H127&lt;1966),VLOOKUP(K127,Masterf!$F$11:$N$25,6),IF(AND(H127&gt;=1966,H127&lt;1971),VLOOKUP(K127,Masterf!$F$11:$N$25,5),IF(AND(H127&gt;=1971,H127&lt;1976),VLOOKUP(K127,Masterf!$F$11:$N$25,4),IF(AND(H127&gt;=1976,H127&lt;1981),VLOOKUP(K127,Masterf!$F$11:$N$25,3),IF(AND(H127&gt;=1981,H127&lt;1986),VLOOKUP(K127,Masterf!$F$11:$N$25,2),"SENIOR"))))))))</f>
        <v>#N/A</v>
      </c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</row>
    <row r="128" spans="2:124" s="5" customFormat="1" ht="30" customHeight="1" x14ac:dyDescent="0.2">
      <c r="B128" s="170"/>
      <c r="C128" s="171"/>
      <c r="D128" s="172"/>
      <c r="E128" s="173"/>
      <c r="F128" s="174" t="s">
        <v>30</v>
      </c>
      <c r="G128" s="175" t="s">
        <v>30</v>
      </c>
      <c r="H128" s="176"/>
      <c r="I128" s="177"/>
      <c r="J128" s="178" t="s">
        <v>30</v>
      </c>
      <c r="K128" s="179"/>
      <c r="L128" s="180"/>
      <c r="M128" s="181"/>
      <c r="N128" s="181"/>
      <c r="O128" s="182" t="str">
        <f t="shared" si="12"/>
        <v/>
      </c>
      <c r="P128" s="180"/>
      <c r="Q128" s="181"/>
      <c r="R128" s="181"/>
      <c r="S128" s="182" t="str">
        <f t="shared" si="13"/>
        <v/>
      </c>
      <c r="T128" s="207" t="str">
        <f t="shared" si="14"/>
        <v/>
      </c>
      <c r="U128" s="183" t="str">
        <f t="shared" si="20"/>
        <v xml:space="preserve">   </v>
      </c>
      <c r="V128" s="184" t="str">
        <f t="shared" si="15"/>
        <v xml:space="preserve"> </v>
      </c>
      <c r="W128" s="185" t="str">
        <f t="shared" si="16"/>
        <v/>
      </c>
      <c r="X128" s="209" t="str">
        <f>IF(E128="","",W128*VLOOKUP(2020-H128,Masterh!C$17:D$72,2,FALSE))</f>
        <v/>
      </c>
      <c r="Y128" s="73"/>
      <c r="AA128" s="37"/>
      <c r="AB128" s="32" t="e">
        <f>IF(E128="H",T128-HLOOKUP(V128,Masterh!$C$1:$CX$9,2,FALSE),T128-HLOOKUP(V128,Masterf!$C$1:$CD$9,2,FALSE))</f>
        <v>#VALUE!</v>
      </c>
      <c r="AC128" s="32" t="e">
        <f>IF(E128="H",T128-HLOOKUP(V128,Masterh!$C$1:$CX$9,3,FALSE),T128-HLOOKUP(V128,Masterf!$C$1:$CD$9,3,FALSE))</f>
        <v>#VALUE!</v>
      </c>
      <c r="AD128" s="32" t="e">
        <f>IF(E128="H",T128-HLOOKUP(V128,Masterh!$C$1:$CX$9,4,FALSE),T128-HLOOKUP(V128,Masterf!$C$1:$CD$9,4,FALSE))</f>
        <v>#VALUE!</v>
      </c>
      <c r="AE128" s="32" t="e">
        <f>IF(E128="H",T128-HLOOKUP(V128,Masterh!$C$1:$CX$9,5,FALSE),T128-HLOOKUP(V128,Masterf!$C$1:$CD$9,5,FALSE))</f>
        <v>#VALUE!</v>
      </c>
      <c r="AF128" s="32" t="e">
        <f>IF(E128="H",T128-HLOOKUP(V128,Masterh!$C$1:$CX$9,6,FALSE),T128-HLOOKUP(V128,Masterf!$C$1:$CD$9,6,FALSE))</f>
        <v>#VALUE!</v>
      </c>
      <c r="AG128" s="32" t="e">
        <f>IF(E128="H",T128-HLOOKUP(V128,Masterh!$C$1:$CX$9,7,FALSE),T128-HLOOKUP(V128,Masterf!$C$1:$CD$9,7,FALSE))</f>
        <v>#VALUE!</v>
      </c>
      <c r="AH128" s="32" t="e">
        <f>IF(E128="H",T128-HLOOKUP(V128,Masterh!$C$1:$CX$9,8,FALSE),T128-HLOOKUP(V128,Masterf!$C$1:$CD$9,8,FALSE))</f>
        <v>#VALUE!</v>
      </c>
      <c r="AI128" s="32" t="e">
        <f>IF(E128="H",T128-HLOOKUP(V128,Masterh!$C$1:$CX$9,9,FALSE),T128-HLOOKUP(V128,Masterf!$C$1:$CD$9,9,FALSE))</f>
        <v>#VALUE!</v>
      </c>
      <c r="AJ128" s="51" t="str">
        <f t="shared" si="17"/>
        <v xml:space="preserve"> </v>
      </c>
      <c r="AK128" s="37"/>
      <c r="AL128" s="52" t="str">
        <f t="shared" si="18"/>
        <v xml:space="preserve"> </v>
      </c>
      <c r="AM128" s="53" t="str">
        <f t="shared" si="19"/>
        <v xml:space="preserve"> </v>
      </c>
      <c r="AN128" s="37" t="e">
        <f>IF(AND(H128&lt;1920),VLOOKUP(K128,Masterh!$F$11:$P$29,11),IF(AND(H128&gt;=1920,H128&lt;1941),VLOOKUP(K128,Masterh!$F$11:$P$29,11),IF(AND(H128&gt;=1941,H128&lt;1946),VLOOKUP(K128,Masterh!$F$11:$P$29,10),IF(AND(H128&gt;=1946,H128&lt;1951),VLOOKUP(K128,Masterh!$F$11:$P$29,9),IF(AND(H128&gt;=1951,H128&lt;1956),VLOOKUP(K128,Masterh!$F$11:$P$29,8),IF(AND(H128&gt;=1956,H128&lt;1961),VLOOKUP(K128,Masterh!$F$11:$P$29,7),IF(AND(H128&gt;=1961,H128&lt;1966),VLOOKUP(K128,Masterh!$F$11:$P$29,6),IF(AND(H128&gt;=1966,H128&lt;1971),VLOOKUP(K128,Masterh!$F$11:$P$29,5),IF(AND(H128&gt;=1971,H128&lt;1976),VLOOKUP(K128,Masterh!$F$11:$P$29,4),IF(AND(H128&gt;=1976,H128&lt;1981),VLOOKUP(K128,Masterh!$F$11:$P$29,3),IF(AND(H128&gt;=1981,H128&lt;1986),VLOOKUP(K128,Masterh!$F$11:$P$29,2),"SENIOR")))))))))))</f>
        <v>#N/A</v>
      </c>
      <c r="AO128" s="37" t="e">
        <f>IF(AND(H128&lt;1951),VLOOKUP(K128,Masterf!$F$11:$N$25,9),IF(AND(H128&gt;=1951,H128&lt;1956),VLOOKUP(K128,Masterf!$F$11:$N$25,8),IF(AND(H128&gt;=1956,H128&lt;1961),VLOOKUP(K128,Masterf!$F$11:$N$25,7),IF(AND(H128&gt;=1961,H128&lt;1966),VLOOKUP(K128,Masterf!$F$11:$N$25,6),IF(AND(H128&gt;=1966,H128&lt;1971),VLOOKUP(K128,Masterf!$F$11:$N$25,5),IF(AND(H128&gt;=1971,H128&lt;1976),VLOOKUP(K128,Masterf!$F$11:$N$25,4),IF(AND(H128&gt;=1976,H128&lt;1981),VLOOKUP(K128,Masterf!$F$11:$N$25,3),IF(AND(H128&gt;=1981,H128&lt;1986),VLOOKUP(K128,Masterf!$F$11:$N$25,2),"SENIOR"))))))))</f>
        <v>#N/A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</row>
    <row r="129" spans="2:124" s="5" customFormat="1" ht="30" customHeight="1" x14ac:dyDescent="0.2">
      <c r="B129" s="170"/>
      <c r="C129" s="171"/>
      <c r="D129" s="172"/>
      <c r="E129" s="173"/>
      <c r="F129" s="174" t="s">
        <v>30</v>
      </c>
      <c r="G129" s="175" t="s">
        <v>30</v>
      </c>
      <c r="H129" s="176"/>
      <c r="I129" s="177"/>
      <c r="J129" s="178"/>
      <c r="K129" s="179"/>
      <c r="L129" s="180"/>
      <c r="M129" s="181"/>
      <c r="N129" s="181"/>
      <c r="O129" s="182" t="str">
        <f t="shared" ref="O129:O188" si="21">IF(E129="","",IF(MAXA(L129:N129)&lt;=0,0,MAXA(L129:N129)))</f>
        <v/>
      </c>
      <c r="P129" s="180"/>
      <c r="Q129" s="181"/>
      <c r="R129" s="181"/>
      <c r="S129" s="182" t="str">
        <f t="shared" ref="S129:S188" si="22">IF(E129="","",IF(MAXA(P129:R129)&lt;=0,0,MAXA(P129:R129)))</f>
        <v/>
      </c>
      <c r="T129" s="207" t="str">
        <f t="shared" ref="T129:T188" si="23">IF(E129="","",IF(OR(O129=0,S129=0),0,O129+S129))</f>
        <v/>
      </c>
      <c r="U129" s="183" t="str">
        <f t="shared" ref="U129:U188" si="24">+CONCATENATE(AL129," ",AM129)</f>
        <v xml:space="preserve">   </v>
      </c>
      <c r="V129" s="184" t="str">
        <f t="shared" ref="V129:V188" si="25">IF(E129=0," ",IF(E129="H",AN129,AO129))</f>
        <v xml:space="preserve"> </v>
      </c>
      <c r="W129" s="185" t="str">
        <f t="shared" ref="W129:W188" si="26">IF(E129=" "," ",IF(E129="H",10^(0.75194503*LOG(K129/175.508)^2)*T129,IF(E129="F",10^(0.783497476* LOG(K129/153.655)^2)*T129,"")))</f>
        <v/>
      </c>
      <c r="X129" s="209" t="str">
        <f>IF(E129="","",W129*VLOOKUP(2020-H129,Masterh!C$17:D$72,2,FALSE))</f>
        <v/>
      </c>
      <c r="Y129" s="73"/>
      <c r="AA129" s="37"/>
      <c r="AB129" s="32" t="e">
        <f>IF(E129="H",T129-HLOOKUP(V129,Masterh!$C$1:$CX$9,2,FALSE),T129-HLOOKUP(V129,Masterf!$C$1:$CD$9,2,FALSE))</f>
        <v>#VALUE!</v>
      </c>
      <c r="AC129" s="32" t="e">
        <f>IF(E129="H",T129-HLOOKUP(V129,Masterh!$C$1:$CX$9,3,FALSE),T129-HLOOKUP(V129,Masterf!$C$1:$CD$9,3,FALSE))</f>
        <v>#VALUE!</v>
      </c>
      <c r="AD129" s="32" t="e">
        <f>IF(E129="H",T129-HLOOKUP(V129,Masterh!$C$1:$CX$9,4,FALSE),T129-HLOOKUP(V129,Masterf!$C$1:$CD$9,4,FALSE))</f>
        <v>#VALUE!</v>
      </c>
      <c r="AE129" s="32" t="e">
        <f>IF(E129="H",T129-HLOOKUP(V129,Masterh!$C$1:$CX$9,5,FALSE),T129-HLOOKUP(V129,Masterf!$C$1:$CD$9,5,FALSE))</f>
        <v>#VALUE!</v>
      </c>
      <c r="AF129" s="32" t="e">
        <f>IF(E129="H",T129-HLOOKUP(V129,Masterh!$C$1:$CX$9,6,FALSE),T129-HLOOKUP(V129,Masterf!$C$1:$CD$9,6,FALSE))</f>
        <v>#VALUE!</v>
      </c>
      <c r="AG129" s="32" t="e">
        <f>IF(E129="H",T129-HLOOKUP(V129,Masterh!$C$1:$CX$9,7,FALSE),T129-HLOOKUP(V129,Masterf!$C$1:$CD$9,7,FALSE))</f>
        <v>#VALUE!</v>
      </c>
      <c r="AH129" s="32" t="e">
        <f>IF(E129="H",T129-HLOOKUP(V129,Masterh!$C$1:$CX$9,8,FALSE),T129-HLOOKUP(V129,Masterf!$C$1:$CD$9,8,FALSE))</f>
        <v>#VALUE!</v>
      </c>
      <c r="AI129" s="32" t="e">
        <f>IF(E129="H",T129-HLOOKUP(V129,Masterh!$C$1:$CX$9,9,FALSE),T129-HLOOKUP(V129,Masterf!$C$1:$CD$9,9,FALSE))</f>
        <v>#VALUE!</v>
      </c>
      <c r="AJ129" s="51" t="str">
        <f t="shared" ref="AJ129:AJ188" si="27">IF(E129=0," ",IF(AI129&gt;=0,$AI$5,IF(AH129&gt;=0,$AH$5,IF(AG129&gt;=0,$AG$5,IF(AF129&gt;=0,$AF$5,IF(AE129&gt;=0,$AE$5,IF(AD129&gt;=0,$AD$5,IF(AC129&gt;=0,$AC$5,$AB$5))))))))</f>
        <v xml:space="preserve"> </v>
      </c>
      <c r="AK129" s="37"/>
      <c r="AL129" s="52" t="str">
        <f t="shared" ref="AL129:AL188" si="28">IF(AJ129="","",AJ129)</f>
        <v xml:space="preserve"> </v>
      </c>
      <c r="AM129" s="53" t="str">
        <f t="shared" ref="AM129:AM188" si="29">IF(E129=0," ",IF(AI129&gt;=0,AI129,IF(AH129&gt;=0,AH129,IF(AG129&gt;=0,AG129,IF(AF129&gt;=0,AF129,IF(AE129&gt;=0,AE129,IF(AD129&gt;=0,AD129,IF(AC129&gt;=0,AC129,AC129))))))))</f>
        <v xml:space="preserve"> </v>
      </c>
      <c r="AN129" s="37" t="e">
        <f>IF(AND(H129&lt;1920),VLOOKUP(K129,Masterh!$F$11:$P$29,11),IF(AND(H129&gt;=1920,H129&lt;1941),VLOOKUP(K129,Masterh!$F$11:$P$29,11),IF(AND(H129&gt;=1941,H129&lt;1946),VLOOKUP(K129,Masterh!$F$11:$P$29,10),IF(AND(H129&gt;=1946,H129&lt;1951),VLOOKUP(K129,Masterh!$F$11:$P$29,9),IF(AND(H129&gt;=1951,H129&lt;1956),VLOOKUP(K129,Masterh!$F$11:$P$29,8),IF(AND(H129&gt;=1956,H129&lt;1961),VLOOKUP(K129,Masterh!$F$11:$P$29,7),IF(AND(H129&gt;=1961,H129&lt;1966),VLOOKUP(K129,Masterh!$F$11:$P$29,6),IF(AND(H129&gt;=1966,H129&lt;1971),VLOOKUP(K129,Masterh!$F$11:$P$29,5),IF(AND(H129&gt;=1971,H129&lt;1976),VLOOKUP(K129,Masterh!$F$11:$P$29,4),IF(AND(H129&gt;=1976,H129&lt;1981),VLOOKUP(K129,Masterh!$F$11:$P$29,3),IF(AND(H129&gt;=1981,H129&lt;1986),VLOOKUP(K129,Masterh!$F$11:$P$29,2),"SENIOR")))))))))))</f>
        <v>#N/A</v>
      </c>
      <c r="AO129" s="37" t="e">
        <f>IF(AND(H129&lt;1951),VLOOKUP(K129,Masterf!$F$11:$N$25,9),IF(AND(H129&gt;=1951,H129&lt;1956),VLOOKUP(K129,Masterf!$F$11:$N$25,8),IF(AND(H129&gt;=1956,H129&lt;1961),VLOOKUP(K129,Masterf!$F$11:$N$25,7),IF(AND(H129&gt;=1961,H129&lt;1966),VLOOKUP(K129,Masterf!$F$11:$N$25,6),IF(AND(H129&gt;=1966,H129&lt;1971),VLOOKUP(K129,Masterf!$F$11:$N$25,5),IF(AND(H129&gt;=1971,H129&lt;1976),VLOOKUP(K129,Masterf!$F$11:$N$25,4),IF(AND(H129&gt;=1976,H129&lt;1981),VLOOKUP(K129,Masterf!$F$11:$N$25,3),IF(AND(H129&gt;=1981,H129&lt;1986),VLOOKUP(K129,Masterf!$F$11:$N$25,2),"SENIOR"))))))))</f>
        <v>#N/A</v>
      </c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</row>
    <row r="130" spans="2:124" s="5" customFormat="1" ht="30" customHeight="1" x14ac:dyDescent="0.2">
      <c r="B130" s="170"/>
      <c r="C130" s="171"/>
      <c r="D130" s="172"/>
      <c r="E130" s="173"/>
      <c r="F130" s="174" t="s">
        <v>30</v>
      </c>
      <c r="G130" s="175" t="s">
        <v>30</v>
      </c>
      <c r="H130" s="176"/>
      <c r="I130" s="177"/>
      <c r="J130" s="178"/>
      <c r="K130" s="179"/>
      <c r="L130" s="180"/>
      <c r="M130" s="181"/>
      <c r="N130" s="181"/>
      <c r="O130" s="182" t="str">
        <f t="shared" si="21"/>
        <v/>
      </c>
      <c r="P130" s="180"/>
      <c r="Q130" s="181"/>
      <c r="R130" s="181"/>
      <c r="S130" s="182" t="str">
        <f t="shared" si="22"/>
        <v/>
      </c>
      <c r="T130" s="207" t="str">
        <f t="shared" si="23"/>
        <v/>
      </c>
      <c r="U130" s="183" t="str">
        <f t="shared" si="24"/>
        <v xml:space="preserve">   </v>
      </c>
      <c r="V130" s="184" t="str">
        <f t="shared" si="25"/>
        <v xml:space="preserve"> </v>
      </c>
      <c r="W130" s="185" t="str">
        <f t="shared" si="26"/>
        <v/>
      </c>
      <c r="X130" s="209" t="str">
        <f>IF(E130="","",W130*VLOOKUP(2020-H130,Masterh!C$17:D$72,2,FALSE))</f>
        <v/>
      </c>
      <c r="Y130" s="73"/>
      <c r="AA130" s="37"/>
      <c r="AB130" s="32" t="e">
        <f>IF(E130="H",T130-HLOOKUP(V130,Masterh!$C$1:$CX$9,2,FALSE),T130-HLOOKUP(V130,Masterf!$C$1:$CD$9,2,FALSE))</f>
        <v>#VALUE!</v>
      </c>
      <c r="AC130" s="32" t="e">
        <f>IF(E130="H",T130-HLOOKUP(V130,Masterh!$C$1:$CX$9,3,FALSE),T130-HLOOKUP(V130,Masterf!$C$1:$CD$9,3,FALSE))</f>
        <v>#VALUE!</v>
      </c>
      <c r="AD130" s="32" t="e">
        <f>IF(E130="H",T130-HLOOKUP(V130,Masterh!$C$1:$CX$9,4,FALSE),T130-HLOOKUP(V130,Masterf!$C$1:$CD$9,4,FALSE))</f>
        <v>#VALUE!</v>
      </c>
      <c r="AE130" s="32" t="e">
        <f>IF(E130="H",T130-HLOOKUP(V130,Masterh!$C$1:$CX$9,5,FALSE),T130-HLOOKUP(V130,Masterf!$C$1:$CD$9,5,FALSE))</f>
        <v>#VALUE!</v>
      </c>
      <c r="AF130" s="32" t="e">
        <f>IF(E130="H",T130-HLOOKUP(V130,Masterh!$C$1:$CX$9,6,FALSE),T130-HLOOKUP(V130,Masterf!$C$1:$CD$9,6,FALSE))</f>
        <v>#VALUE!</v>
      </c>
      <c r="AG130" s="32" t="e">
        <f>IF(E130="H",T130-HLOOKUP(V130,Masterh!$C$1:$CX$9,7,FALSE),T130-HLOOKUP(V130,Masterf!$C$1:$CD$9,7,FALSE))</f>
        <v>#VALUE!</v>
      </c>
      <c r="AH130" s="32" t="e">
        <f>IF(E130="H",T130-HLOOKUP(V130,Masterh!$C$1:$CX$9,8,FALSE),T130-HLOOKUP(V130,Masterf!$C$1:$CD$9,8,FALSE))</f>
        <v>#VALUE!</v>
      </c>
      <c r="AI130" s="32" t="e">
        <f>IF(E130="H",T130-HLOOKUP(V130,Masterh!$C$1:$CX$9,9,FALSE),T130-HLOOKUP(V130,Masterf!$C$1:$CD$9,9,FALSE))</f>
        <v>#VALUE!</v>
      </c>
      <c r="AJ130" s="51" t="str">
        <f t="shared" si="27"/>
        <v xml:space="preserve"> </v>
      </c>
      <c r="AK130" s="37"/>
      <c r="AL130" s="52" t="str">
        <f t="shared" si="28"/>
        <v xml:space="preserve"> </v>
      </c>
      <c r="AM130" s="53" t="str">
        <f t="shared" si="29"/>
        <v xml:space="preserve"> </v>
      </c>
      <c r="AN130" s="37" t="e">
        <f>IF(AND(H130&lt;1920),VLOOKUP(K130,Masterh!$F$11:$P$29,11),IF(AND(H130&gt;=1920,H130&lt;1941),VLOOKUP(K130,Masterh!$F$11:$P$29,11),IF(AND(H130&gt;=1941,H130&lt;1946),VLOOKUP(K130,Masterh!$F$11:$P$29,10),IF(AND(H130&gt;=1946,H130&lt;1951),VLOOKUP(K130,Masterh!$F$11:$P$29,9),IF(AND(H130&gt;=1951,H130&lt;1956),VLOOKUP(K130,Masterh!$F$11:$P$29,8),IF(AND(H130&gt;=1956,H130&lt;1961),VLOOKUP(K130,Masterh!$F$11:$P$29,7),IF(AND(H130&gt;=1961,H130&lt;1966),VLOOKUP(K130,Masterh!$F$11:$P$29,6),IF(AND(H130&gt;=1966,H130&lt;1971),VLOOKUP(K130,Masterh!$F$11:$P$29,5),IF(AND(H130&gt;=1971,H130&lt;1976),VLOOKUP(K130,Masterh!$F$11:$P$29,4),IF(AND(H130&gt;=1976,H130&lt;1981),VLOOKUP(K130,Masterh!$F$11:$P$29,3),IF(AND(H130&gt;=1981,H130&lt;1986),VLOOKUP(K130,Masterh!$F$11:$P$29,2),"SENIOR")))))))))))</f>
        <v>#N/A</v>
      </c>
      <c r="AO130" s="37" t="e">
        <f>IF(AND(H130&lt;1951),VLOOKUP(K130,Masterf!$F$11:$N$25,9),IF(AND(H130&gt;=1951,H130&lt;1956),VLOOKUP(K130,Masterf!$F$11:$N$25,8),IF(AND(H130&gt;=1956,H130&lt;1961),VLOOKUP(K130,Masterf!$F$11:$N$25,7),IF(AND(H130&gt;=1961,H130&lt;1966),VLOOKUP(K130,Masterf!$F$11:$N$25,6),IF(AND(H130&gt;=1966,H130&lt;1971),VLOOKUP(K130,Masterf!$F$11:$N$25,5),IF(AND(H130&gt;=1971,H130&lt;1976),VLOOKUP(K130,Masterf!$F$11:$N$25,4),IF(AND(H130&gt;=1976,H130&lt;1981),VLOOKUP(K130,Masterf!$F$11:$N$25,3),IF(AND(H130&gt;=1981,H130&lt;1986),VLOOKUP(K130,Masterf!$F$11:$N$25,2),"SENIOR"))))))))</f>
        <v>#N/A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</row>
    <row r="131" spans="2:124" s="5" customFormat="1" ht="30" customHeight="1" x14ac:dyDescent="0.2">
      <c r="B131" s="170"/>
      <c r="C131" s="171"/>
      <c r="D131" s="172"/>
      <c r="E131" s="173"/>
      <c r="F131" s="174" t="s">
        <v>30</v>
      </c>
      <c r="G131" s="175" t="s">
        <v>30</v>
      </c>
      <c r="H131" s="176"/>
      <c r="I131" s="177"/>
      <c r="J131" s="178"/>
      <c r="K131" s="179"/>
      <c r="L131" s="180"/>
      <c r="M131" s="181"/>
      <c r="N131" s="181"/>
      <c r="O131" s="182" t="str">
        <f t="shared" si="21"/>
        <v/>
      </c>
      <c r="P131" s="180"/>
      <c r="Q131" s="181"/>
      <c r="R131" s="181"/>
      <c r="S131" s="182" t="str">
        <f t="shared" si="22"/>
        <v/>
      </c>
      <c r="T131" s="207" t="str">
        <f t="shared" si="23"/>
        <v/>
      </c>
      <c r="U131" s="183" t="str">
        <f t="shared" si="24"/>
        <v xml:space="preserve">   </v>
      </c>
      <c r="V131" s="184" t="str">
        <f t="shared" si="25"/>
        <v xml:space="preserve"> </v>
      </c>
      <c r="W131" s="185" t="str">
        <f t="shared" si="26"/>
        <v/>
      </c>
      <c r="X131" s="209" t="str">
        <f>IF(E131="","",W131*VLOOKUP(2020-H131,Masterh!C$17:D$72,2,FALSE))</f>
        <v/>
      </c>
      <c r="Y131" s="73"/>
      <c r="AA131" s="37"/>
      <c r="AB131" s="32" t="e">
        <f>IF(E131="H",T131-HLOOKUP(V131,Masterh!$C$1:$CX$9,2,FALSE),T131-HLOOKUP(V131,Masterf!$C$1:$CD$9,2,FALSE))</f>
        <v>#VALUE!</v>
      </c>
      <c r="AC131" s="32" t="e">
        <f>IF(E131="H",T131-HLOOKUP(V131,Masterh!$C$1:$CX$9,3,FALSE),T131-HLOOKUP(V131,Masterf!$C$1:$CD$9,3,FALSE))</f>
        <v>#VALUE!</v>
      </c>
      <c r="AD131" s="32" t="e">
        <f>IF(E131="H",T131-HLOOKUP(V131,Masterh!$C$1:$CX$9,4,FALSE),T131-HLOOKUP(V131,Masterf!$C$1:$CD$9,4,FALSE))</f>
        <v>#VALUE!</v>
      </c>
      <c r="AE131" s="32" t="e">
        <f>IF(E131="H",T131-HLOOKUP(V131,Masterh!$C$1:$CX$9,5,FALSE),T131-HLOOKUP(V131,Masterf!$C$1:$CD$9,5,FALSE))</f>
        <v>#VALUE!</v>
      </c>
      <c r="AF131" s="32" t="e">
        <f>IF(E131="H",T131-HLOOKUP(V131,Masterh!$C$1:$CX$9,6,FALSE),T131-HLOOKUP(V131,Masterf!$C$1:$CD$9,6,FALSE))</f>
        <v>#VALUE!</v>
      </c>
      <c r="AG131" s="32" t="e">
        <f>IF(E131="H",T131-HLOOKUP(V131,Masterh!$C$1:$CX$9,7,FALSE),T131-HLOOKUP(V131,Masterf!$C$1:$CD$9,7,FALSE))</f>
        <v>#VALUE!</v>
      </c>
      <c r="AH131" s="32" t="e">
        <f>IF(E131="H",T131-HLOOKUP(V131,Masterh!$C$1:$CX$9,8,FALSE),T131-HLOOKUP(V131,Masterf!$C$1:$CD$9,8,FALSE))</f>
        <v>#VALUE!</v>
      </c>
      <c r="AI131" s="32" t="e">
        <f>IF(E131="H",T131-HLOOKUP(V131,Masterh!$C$1:$CX$9,9,FALSE),T131-HLOOKUP(V131,Masterf!$C$1:$CD$9,9,FALSE))</f>
        <v>#VALUE!</v>
      </c>
      <c r="AJ131" s="51" t="str">
        <f t="shared" si="27"/>
        <v xml:space="preserve"> </v>
      </c>
      <c r="AK131" s="37"/>
      <c r="AL131" s="52" t="str">
        <f t="shared" si="28"/>
        <v xml:space="preserve"> </v>
      </c>
      <c r="AM131" s="53" t="str">
        <f t="shared" si="29"/>
        <v xml:space="preserve"> </v>
      </c>
      <c r="AN131" s="37" t="e">
        <f>IF(AND(H131&lt;1920),VLOOKUP(K131,Masterh!$F$11:$P$29,11),IF(AND(H131&gt;=1920,H131&lt;1941),VLOOKUP(K131,Masterh!$F$11:$P$29,11),IF(AND(H131&gt;=1941,H131&lt;1946),VLOOKUP(K131,Masterh!$F$11:$P$29,10),IF(AND(H131&gt;=1946,H131&lt;1951),VLOOKUP(K131,Masterh!$F$11:$P$29,9),IF(AND(H131&gt;=1951,H131&lt;1956),VLOOKUP(K131,Masterh!$F$11:$P$29,8),IF(AND(H131&gt;=1956,H131&lt;1961),VLOOKUP(K131,Masterh!$F$11:$P$29,7),IF(AND(H131&gt;=1961,H131&lt;1966),VLOOKUP(K131,Masterh!$F$11:$P$29,6),IF(AND(H131&gt;=1966,H131&lt;1971),VLOOKUP(K131,Masterh!$F$11:$P$29,5),IF(AND(H131&gt;=1971,H131&lt;1976),VLOOKUP(K131,Masterh!$F$11:$P$29,4),IF(AND(H131&gt;=1976,H131&lt;1981),VLOOKUP(K131,Masterh!$F$11:$P$29,3),IF(AND(H131&gt;=1981,H131&lt;1986),VLOOKUP(K131,Masterh!$F$11:$P$29,2),"SENIOR")))))))))))</f>
        <v>#N/A</v>
      </c>
      <c r="AO131" s="37" t="e">
        <f>IF(AND(H131&lt;1951),VLOOKUP(K131,Masterf!$F$11:$N$25,9),IF(AND(H131&gt;=1951,H131&lt;1956),VLOOKUP(K131,Masterf!$F$11:$N$25,8),IF(AND(H131&gt;=1956,H131&lt;1961),VLOOKUP(K131,Masterf!$F$11:$N$25,7),IF(AND(H131&gt;=1961,H131&lt;1966),VLOOKUP(K131,Masterf!$F$11:$N$25,6),IF(AND(H131&gt;=1966,H131&lt;1971),VLOOKUP(K131,Masterf!$F$11:$N$25,5),IF(AND(H131&gt;=1971,H131&lt;1976),VLOOKUP(K131,Masterf!$F$11:$N$25,4),IF(AND(H131&gt;=1976,H131&lt;1981),VLOOKUP(K131,Masterf!$F$11:$N$25,3),IF(AND(H131&gt;=1981,H131&lt;1986),VLOOKUP(K131,Masterf!$F$11:$N$25,2),"SENIOR"))))))))</f>
        <v>#N/A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</row>
    <row r="132" spans="2:124" s="5" customFormat="1" ht="30" customHeight="1" x14ac:dyDescent="0.2">
      <c r="B132" s="170"/>
      <c r="C132" s="171"/>
      <c r="D132" s="172"/>
      <c r="E132" s="173"/>
      <c r="F132" s="174" t="s">
        <v>30</v>
      </c>
      <c r="G132" s="175" t="s">
        <v>30</v>
      </c>
      <c r="H132" s="176"/>
      <c r="I132" s="177"/>
      <c r="J132" s="178"/>
      <c r="K132" s="179"/>
      <c r="L132" s="180"/>
      <c r="M132" s="181"/>
      <c r="N132" s="181"/>
      <c r="O132" s="182" t="str">
        <f t="shared" si="21"/>
        <v/>
      </c>
      <c r="P132" s="180"/>
      <c r="Q132" s="181"/>
      <c r="R132" s="181"/>
      <c r="S132" s="182" t="str">
        <f t="shared" si="22"/>
        <v/>
      </c>
      <c r="T132" s="207" t="str">
        <f t="shared" si="23"/>
        <v/>
      </c>
      <c r="U132" s="183" t="str">
        <f t="shared" si="24"/>
        <v xml:space="preserve">   </v>
      </c>
      <c r="V132" s="184" t="str">
        <f t="shared" si="25"/>
        <v xml:space="preserve"> </v>
      </c>
      <c r="W132" s="185" t="str">
        <f t="shared" si="26"/>
        <v/>
      </c>
      <c r="X132" s="209" t="str">
        <f>IF(E132="","",W132*VLOOKUP(2020-H132,Masterh!C$17:D$72,2,FALSE))</f>
        <v/>
      </c>
      <c r="Y132" s="73"/>
      <c r="AA132" s="37"/>
      <c r="AB132" s="32" t="e">
        <f>IF(E132="H",T132-HLOOKUP(V132,Masterh!$C$1:$CX$9,2,FALSE),T132-HLOOKUP(V132,Masterf!$C$1:$CD$9,2,FALSE))</f>
        <v>#VALUE!</v>
      </c>
      <c r="AC132" s="32" t="e">
        <f>IF(E132="H",T132-HLOOKUP(V132,Masterh!$C$1:$CX$9,3,FALSE),T132-HLOOKUP(V132,Masterf!$C$1:$CD$9,3,FALSE))</f>
        <v>#VALUE!</v>
      </c>
      <c r="AD132" s="32" t="e">
        <f>IF(E132="H",T132-HLOOKUP(V132,Masterh!$C$1:$CX$9,4,FALSE),T132-HLOOKUP(V132,Masterf!$C$1:$CD$9,4,FALSE))</f>
        <v>#VALUE!</v>
      </c>
      <c r="AE132" s="32" t="e">
        <f>IF(E132="H",T132-HLOOKUP(V132,Masterh!$C$1:$CX$9,5,FALSE),T132-HLOOKUP(V132,Masterf!$C$1:$CD$9,5,FALSE))</f>
        <v>#VALUE!</v>
      </c>
      <c r="AF132" s="32" t="e">
        <f>IF(E132="H",T132-HLOOKUP(V132,Masterh!$C$1:$CX$9,6,FALSE),T132-HLOOKUP(V132,Masterf!$C$1:$CD$9,6,FALSE))</f>
        <v>#VALUE!</v>
      </c>
      <c r="AG132" s="32" t="e">
        <f>IF(E132="H",T132-HLOOKUP(V132,Masterh!$C$1:$CX$9,7,FALSE),T132-HLOOKUP(V132,Masterf!$C$1:$CD$9,7,FALSE))</f>
        <v>#VALUE!</v>
      </c>
      <c r="AH132" s="32" t="e">
        <f>IF(E132="H",T132-HLOOKUP(V132,Masterh!$C$1:$CX$9,8,FALSE),T132-HLOOKUP(V132,Masterf!$C$1:$CD$9,8,FALSE))</f>
        <v>#VALUE!</v>
      </c>
      <c r="AI132" s="32" t="e">
        <f>IF(E132="H",T132-HLOOKUP(V132,Masterh!$C$1:$CX$9,9,FALSE),T132-HLOOKUP(V132,Masterf!$C$1:$CD$9,9,FALSE))</f>
        <v>#VALUE!</v>
      </c>
      <c r="AJ132" s="51" t="str">
        <f t="shared" si="27"/>
        <v xml:space="preserve"> </v>
      </c>
      <c r="AK132" s="37"/>
      <c r="AL132" s="52" t="str">
        <f t="shared" si="28"/>
        <v xml:space="preserve"> </v>
      </c>
      <c r="AM132" s="53" t="str">
        <f t="shared" si="29"/>
        <v xml:space="preserve"> </v>
      </c>
      <c r="AN132" s="37" t="e">
        <f>IF(AND(H132&lt;1920),VLOOKUP(K132,Masterh!$F$11:$P$29,11),IF(AND(H132&gt;=1920,H132&lt;1941),VLOOKUP(K132,Masterh!$F$11:$P$29,11),IF(AND(H132&gt;=1941,H132&lt;1946),VLOOKUP(K132,Masterh!$F$11:$P$29,10),IF(AND(H132&gt;=1946,H132&lt;1951),VLOOKUP(K132,Masterh!$F$11:$P$29,9),IF(AND(H132&gt;=1951,H132&lt;1956),VLOOKUP(K132,Masterh!$F$11:$P$29,8),IF(AND(H132&gt;=1956,H132&lt;1961),VLOOKUP(K132,Masterh!$F$11:$P$29,7),IF(AND(H132&gt;=1961,H132&lt;1966),VLOOKUP(K132,Masterh!$F$11:$P$29,6),IF(AND(H132&gt;=1966,H132&lt;1971),VLOOKUP(K132,Masterh!$F$11:$P$29,5),IF(AND(H132&gt;=1971,H132&lt;1976),VLOOKUP(K132,Masterh!$F$11:$P$29,4),IF(AND(H132&gt;=1976,H132&lt;1981),VLOOKUP(K132,Masterh!$F$11:$P$29,3),IF(AND(H132&gt;=1981,H132&lt;1986),VLOOKUP(K132,Masterh!$F$11:$P$29,2),"SENIOR")))))))))))</f>
        <v>#N/A</v>
      </c>
      <c r="AO132" s="37" t="e">
        <f>IF(AND(H132&lt;1951),VLOOKUP(K132,Masterf!$F$11:$N$25,9),IF(AND(H132&gt;=1951,H132&lt;1956),VLOOKUP(K132,Masterf!$F$11:$N$25,8),IF(AND(H132&gt;=1956,H132&lt;1961),VLOOKUP(K132,Masterf!$F$11:$N$25,7),IF(AND(H132&gt;=1961,H132&lt;1966),VLOOKUP(K132,Masterf!$F$11:$N$25,6),IF(AND(H132&gt;=1966,H132&lt;1971),VLOOKUP(K132,Masterf!$F$11:$N$25,5),IF(AND(H132&gt;=1971,H132&lt;1976),VLOOKUP(K132,Masterf!$F$11:$N$25,4),IF(AND(H132&gt;=1976,H132&lt;1981),VLOOKUP(K132,Masterf!$F$11:$N$25,3),IF(AND(H132&gt;=1981,H132&lt;1986),VLOOKUP(K132,Masterf!$F$11:$N$25,2),"SENIOR"))))))))</f>
        <v>#N/A</v>
      </c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</row>
    <row r="133" spans="2:124" s="5" customFormat="1" ht="30" customHeight="1" x14ac:dyDescent="0.2">
      <c r="B133" s="170"/>
      <c r="C133" s="171"/>
      <c r="D133" s="172"/>
      <c r="E133" s="173"/>
      <c r="F133" s="174" t="s">
        <v>30</v>
      </c>
      <c r="G133" s="175" t="s">
        <v>30</v>
      </c>
      <c r="H133" s="176"/>
      <c r="I133" s="177"/>
      <c r="J133" s="178" t="s">
        <v>30</v>
      </c>
      <c r="K133" s="179"/>
      <c r="L133" s="180"/>
      <c r="M133" s="181"/>
      <c r="N133" s="181"/>
      <c r="O133" s="182" t="str">
        <f t="shared" si="21"/>
        <v/>
      </c>
      <c r="P133" s="180"/>
      <c r="Q133" s="181"/>
      <c r="R133" s="181"/>
      <c r="S133" s="182" t="str">
        <f t="shared" si="22"/>
        <v/>
      </c>
      <c r="T133" s="207" t="str">
        <f t="shared" si="23"/>
        <v/>
      </c>
      <c r="U133" s="183" t="str">
        <f t="shared" si="24"/>
        <v xml:space="preserve">   </v>
      </c>
      <c r="V133" s="184" t="str">
        <f t="shared" si="25"/>
        <v xml:space="preserve"> </v>
      </c>
      <c r="W133" s="185" t="str">
        <f t="shared" si="26"/>
        <v/>
      </c>
      <c r="X133" s="209" t="str">
        <f>IF(E133="","",W133*VLOOKUP(2020-H133,Masterh!C$17:D$72,2,FALSE))</f>
        <v/>
      </c>
      <c r="Y133" s="73"/>
      <c r="AA133" s="37"/>
      <c r="AB133" s="32" t="e">
        <f>IF(E133="H",T133-HLOOKUP(V133,Masterh!$C$1:$CX$9,2,FALSE),T133-HLOOKUP(V133,Masterf!$C$1:$CD$9,2,FALSE))</f>
        <v>#VALUE!</v>
      </c>
      <c r="AC133" s="32" t="e">
        <f>IF(E133="H",T133-HLOOKUP(V133,Masterh!$C$1:$CX$9,3,FALSE),T133-HLOOKUP(V133,Masterf!$C$1:$CD$9,3,FALSE))</f>
        <v>#VALUE!</v>
      </c>
      <c r="AD133" s="32" t="e">
        <f>IF(E133="H",T133-HLOOKUP(V133,Masterh!$C$1:$CX$9,4,FALSE),T133-HLOOKUP(V133,Masterf!$C$1:$CD$9,4,FALSE))</f>
        <v>#VALUE!</v>
      </c>
      <c r="AE133" s="32" t="e">
        <f>IF(E133="H",T133-HLOOKUP(V133,Masterh!$C$1:$CX$9,5,FALSE),T133-HLOOKUP(V133,Masterf!$C$1:$CD$9,5,FALSE))</f>
        <v>#VALUE!</v>
      </c>
      <c r="AF133" s="32" t="e">
        <f>IF(E133="H",T133-HLOOKUP(V133,Masterh!$C$1:$CX$9,6,FALSE),T133-HLOOKUP(V133,Masterf!$C$1:$CD$9,6,FALSE))</f>
        <v>#VALUE!</v>
      </c>
      <c r="AG133" s="32" t="e">
        <f>IF(E133="H",T133-HLOOKUP(V133,Masterh!$C$1:$CX$9,7,FALSE),T133-HLOOKUP(V133,Masterf!$C$1:$CD$9,7,FALSE))</f>
        <v>#VALUE!</v>
      </c>
      <c r="AH133" s="32" t="e">
        <f>IF(E133="H",T133-HLOOKUP(V133,Masterh!$C$1:$CX$9,8,FALSE),T133-HLOOKUP(V133,Masterf!$C$1:$CD$9,8,FALSE))</f>
        <v>#VALUE!</v>
      </c>
      <c r="AI133" s="32" t="e">
        <f>IF(E133="H",T133-HLOOKUP(V133,Masterh!$C$1:$CX$9,9,FALSE),T133-HLOOKUP(V133,Masterf!$C$1:$CD$9,9,FALSE))</f>
        <v>#VALUE!</v>
      </c>
      <c r="AJ133" s="51" t="str">
        <f t="shared" si="27"/>
        <v xml:space="preserve"> </v>
      </c>
      <c r="AK133" s="37"/>
      <c r="AL133" s="52" t="str">
        <f t="shared" si="28"/>
        <v xml:space="preserve"> </v>
      </c>
      <c r="AM133" s="53" t="str">
        <f t="shared" si="29"/>
        <v xml:space="preserve"> </v>
      </c>
      <c r="AN133" s="37" t="e">
        <f>IF(AND(H133&lt;1920),VLOOKUP(K133,Masterh!$F$11:$P$29,11),IF(AND(H133&gt;=1920,H133&lt;1941),VLOOKUP(K133,Masterh!$F$11:$P$29,11),IF(AND(H133&gt;=1941,H133&lt;1946),VLOOKUP(K133,Masterh!$F$11:$P$29,10),IF(AND(H133&gt;=1946,H133&lt;1951),VLOOKUP(K133,Masterh!$F$11:$P$29,9),IF(AND(H133&gt;=1951,H133&lt;1956),VLOOKUP(K133,Masterh!$F$11:$P$29,8),IF(AND(H133&gt;=1956,H133&lt;1961),VLOOKUP(K133,Masterh!$F$11:$P$29,7),IF(AND(H133&gt;=1961,H133&lt;1966),VLOOKUP(K133,Masterh!$F$11:$P$29,6),IF(AND(H133&gt;=1966,H133&lt;1971),VLOOKUP(K133,Masterh!$F$11:$P$29,5),IF(AND(H133&gt;=1971,H133&lt;1976),VLOOKUP(K133,Masterh!$F$11:$P$29,4),IF(AND(H133&gt;=1976,H133&lt;1981),VLOOKUP(K133,Masterh!$F$11:$P$29,3),IF(AND(H133&gt;=1981,H133&lt;1986),VLOOKUP(K133,Masterh!$F$11:$P$29,2),"SENIOR")))))))))))</f>
        <v>#N/A</v>
      </c>
      <c r="AO133" s="37" t="e">
        <f>IF(AND(H133&lt;1951),VLOOKUP(K133,Masterf!$F$11:$N$25,9),IF(AND(H133&gt;=1951,H133&lt;1956),VLOOKUP(K133,Masterf!$F$11:$N$25,8),IF(AND(H133&gt;=1956,H133&lt;1961),VLOOKUP(K133,Masterf!$F$11:$N$25,7),IF(AND(H133&gt;=1961,H133&lt;1966),VLOOKUP(K133,Masterf!$F$11:$N$25,6),IF(AND(H133&gt;=1966,H133&lt;1971),VLOOKUP(K133,Masterf!$F$11:$N$25,5),IF(AND(H133&gt;=1971,H133&lt;1976),VLOOKUP(K133,Masterf!$F$11:$N$25,4),IF(AND(H133&gt;=1976,H133&lt;1981),VLOOKUP(K133,Masterf!$F$11:$N$25,3),IF(AND(H133&gt;=1981,H133&lt;1986),VLOOKUP(K133,Masterf!$F$11:$N$25,2),"SENIOR"))))))))</f>
        <v>#N/A</v>
      </c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</row>
    <row r="134" spans="2:124" s="5" customFormat="1" ht="30" customHeight="1" x14ac:dyDescent="0.2">
      <c r="B134" s="170"/>
      <c r="C134" s="171"/>
      <c r="D134" s="172"/>
      <c r="E134" s="173"/>
      <c r="F134" s="174" t="s">
        <v>30</v>
      </c>
      <c r="G134" s="175" t="s">
        <v>30</v>
      </c>
      <c r="H134" s="176"/>
      <c r="I134" s="177"/>
      <c r="J134" s="178" t="s">
        <v>30</v>
      </c>
      <c r="K134" s="179"/>
      <c r="L134" s="180"/>
      <c r="M134" s="181"/>
      <c r="N134" s="181"/>
      <c r="O134" s="182" t="str">
        <f t="shared" si="21"/>
        <v/>
      </c>
      <c r="P134" s="180"/>
      <c r="Q134" s="181"/>
      <c r="R134" s="181"/>
      <c r="S134" s="182" t="str">
        <f t="shared" si="22"/>
        <v/>
      </c>
      <c r="T134" s="207" t="str">
        <f t="shared" si="23"/>
        <v/>
      </c>
      <c r="U134" s="183" t="str">
        <f t="shared" si="24"/>
        <v xml:space="preserve">   </v>
      </c>
      <c r="V134" s="184" t="str">
        <f t="shared" si="25"/>
        <v xml:space="preserve"> </v>
      </c>
      <c r="W134" s="185" t="str">
        <f t="shared" si="26"/>
        <v/>
      </c>
      <c r="X134" s="209" t="str">
        <f>IF(E134="","",W134*VLOOKUP(2020-H134,Masterh!C$17:D$72,2,FALSE))</f>
        <v/>
      </c>
      <c r="Y134" s="73"/>
      <c r="AA134" s="37"/>
      <c r="AB134" s="32" t="e">
        <f>IF(E134="H",T134-HLOOKUP(V134,Masterh!$C$1:$CX$9,2,FALSE),T134-HLOOKUP(V134,Masterf!$C$1:$CD$9,2,FALSE))</f>
        <v>#VALUE!</v>
      </c>
      <c r="AC134" s="32" t="e">
        <f>IF(E134="H",T134-HLOOKUP(V134,Masterh!$C$1:$CX$9,3,FALSE),T134-HLOOKUP(V134,Masterf!$C$1:$CD$9,3,FALSE))</f>
        <v>#VALUE!</v>
      </c>
      <c r="AD134" s="32" t="e">
        <f>IF(E134="H",T134-HLOOKUP(V134,Masterh!$C$1:$CX$9,4,FALSE),T134-HLOOKUP(V134,Masterf!$C$1:$CD$9,4,FALSE))</f>
        <v>#VALUE!</v>
      </c>
      <c r="AE134" s="32" t="e">
        <f>IF(E134="H",T134-HLOOKUP(V134,Masterh!$C$1:$CX$9,5,FALSE),T134-HLOOKUP(V134,Masterf!$C$1:$CD$9,5,FALSE))</f>
        <v>#VALUE!</v>
      </c>
      <c r="AF134" s="32" t="e">
        <f>IF(E134="H",T134-HLOOKUP(V134,Masterh!$C$1:$CX$9,6,FALSE),T134-HLOOKUP(V134,Masterf!$C$1:$CD$9,6,FALSE))</f>
        <v>#VALUE!</v>
      </c>
      <c r="AG134" s="32" t="e">
        <f>IF(E134="H",T134-HLOOKUP(V134,Masterh!$C$1:$CX$9,7,FALSE),T134-HLOOKUP(V134,Masterf!$C$1:$CD$9,7,FALSE))</f>
        <v>#VALUE!</v>
      </c>
      <c r="AH134" s="32" t="e">
        <f>IF(E134="H",T134-HLOOKUP(V134,Masterh!$C$1:$CX$9,8,FALSE),T134-HLOOKUP(V134,Masterf!$C$1:$CD$9,8,FALSE))</f>
        <v>#VALUE!</v>
      </c>
      <c r="AI134" s="32" t="e">
        <f>IF(E134="H",T134-HLOOKUP(V134,Masterh!$C$1:$CX$9,9,FALSE),T134-HLOOKUP(V134,Masterf!$C$1:$CD$9,9,FALSE))</f>
        <v>#VALUE!</v>
      </c>
      <c r="AJ134" s="51" t="str">
        <f t="shared" si="27"/>
        <v xml:space="preserve"> </v>
      </c>
      <c r="AK134" s="37"/>
      <c r="AL134" s="52" t="str">
        <f t="shared" si="28"/>
        <v xml:space="preserve"> </v>
      </c>
      <c r="AM134" s="53" t="str">
        <f t="shared" si="29"/>
        <v xml:space="preserve"> </v>
      </c>
      <c r="AN134" s="37" t="e">
        <f>IF(AND(H134&lt;1920),VLOOKUP(K134,Masterh!$F$11:$P$29,11),IF(AND(H134&gt;=1920,H134&lt;1941),VLOOKUP(K134,Masterh!$F$11:$P$29,11),IF(AND(H134&gt;=1941,H134&lt;1946),VLOOKUP(K134,Masterh!$F$11:$P$29,10),IF(AND(H134&gt;=1946,H134&lt;1951),VLOOKUP(K134,Masterh!$F$11:$P$29,9),IF(AND(H134&gt;=1951,H134&lt;1956),VLOOKUP(K134,Masterh!$F$11:$P$29,8),IF(AND(H134&gt;=1956,H134&lt;1961),VLOOKUP(K134,Masterh!$F$11:$P$29,7),IF(AND(H134&gt;=1961,H134&lt;1966),VLOOKUP(K134,Masterh!$F$11:$P$29,6),IF(AND(H134&gt;=1966,H134&lt;1971),VLOOKUP(K134,Masterh!$F$11:$P$29,5),IF(AND(H134&gt;=1971,H134&lt;1976),VLOOKUP(K134,Masterh!$F$11:$P$29,4),IF(AND(H134&gt;=1976,H134&lt;1981),VLOOKUP(K134,Masterh!$F$11:$P$29,3),IF(AND(H134&gt;=1981,H134&lt;1986),VLOOKUP(K134,Masterh!$F$11:$P$29,2),"SENIOR")))))))))))</f>
        <v>#N/A</v>
      </c>
      <c r="AO134" s="37" t="e">
        <f>IF(AND(H134&lt;1951),VLOOKUP(K134,Masterf!$F$11:$N$25,9),IF(AND(H134&gt;=1951,H134&lt;1956),VLOOKUP(K134,Masterf!$F$11:$N$25,8),IF(AND(H134&gt;=1956,H134&lt;1961),VLOOKUP(K134,Masterf!$F$11:$N$25,7),IF(AND(H134&gt;=1961,H134&lt;1966),VLOOKUP(K134,Masterf!$F$11:$N$25,6),IF(AND(H134&gt;=1966,H134&lt;1971),VLOOKUP(K134,Masterf!$F$11:$N$25,5),IF(AND(H134&gt;=1971,H134&lt;1976),VLOOKUP(K134,Masterf!$F$11:$N$25,4),IF(AND(H134&gt;=1976,H134&lt;1981),VLOOKUP(K134,Masterf!$F$11:$N$25,3),IF(AND(H134&gt;=1981,H134&lt;1986),VLOOKUP(K134,Masterf!$F$11:$N$25,2),"SENIOR"))))))))</f>
        <v>#N/A</v>
      </c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</row>
    <row r="135" spans="2:124" s="5" customFormat="1" ht="30" customHeight="1" x14ac:dyDescent="0.2">
      <c r="B135" s="170"/>
      <c r="C135" s="171"/>
      <c r="D135" s="172"/>
      <c r="E135" s="173"/>
      <c r="F135" s="174"/>
      <c r="G135" s="175"/>
      <c r="H135" s="176"/>
      <c r="I135" s="177"/>
      <c r="J135" s="178"/>
      <c r="K135" s="179"/>
      <c r="L135" s="180"/>
      <c r="M135" s="181"/>
      <c r="N135" s="181"/>
      <c r="O135" s="182" t="str">
        <f t="shared" si="21"/>
        <v/>
      </c>
      <c r="P135" s="180"/>
      <c r="Q135" s="181"/>
      <c r="R135" s="181"/>
      <c r="S135" s="182" t="str">
        <f t="shared" si="22"/>
        <v/>
      </c>
      <c r="T135" s="207" t="str">
        <f t="shared" si="23"/>
        <v/>
      </c>
      <c r="U135" s="183" t="str">
        <f t="shared" si="24"/>
        <v xml:space="preserve">   </v>
      </c>
      <c r="V135" s="184" t="str">
        <f t="shared" si="25"/>
        <v xml:space="preserve"> </v>
      </c>
      <c r="W135" s="185" t="str">
        <f t="shared" si="26"/>
        <v/>
      </c>
      <c r="X135" s="209" t="str">
        <f>IF(E135="","",W135*VLOOKUP(2020-H135,Masterh!C$17:D$72,2,FALSE))</f>
        <v/>
      </c>
      <c r="Y135" s="73"/>
      <c r="AA135" s="37"/>
      <c r="AB135" s="32" t="e">
        <f>IF(E135="H",T135-HLOOKUP(V135,Masterh!$C$1:$CX$9,2,FALSE),T135-HLOOKUP(V135,Masterf!$C$1:$CD$9,2,FALSE))</f>
        <v>#VALUE!</v>
      </c>
      <c r="AC135" s="32" t="e">
        <f>IF(E135="H",T135-HLOOKUP(V135,Masterh!$C$1:$CX$9,3,FALSE),T135-HLOOKUP(V135,Masterf!$C$1:$CD$9,3,FALSE))</f>
        <v>#VALUE!</v>
      </c>
      <c r="AD135" s="32" t="e">
        <f>IF(E135="H",T135-HLOOKUP(V135,Masterh!$C$1:$CX$9,4,FALSE),T135-HLOOKUP(V135,Masterf!$C$1:$CD$9,4,FALSE))</f>
        <v>#VALUE!</v>
      </c>
      <c r="AE135" s="32" t="e">
        <f>IF(E135="H",T135-HLOOKUP(V135,Masterh!$C$1:$CX$9,5,FALSE),T135-HLOOKUP(V135,Masterf!$C$1:$CD$9,5,FALSE))</f>
        <v>#VALUE!</v>
      </c>
      <c r="AF135" s="32" t="e">
        <f>IF(E135="H",T135-HLOOKUP(V135,Masterh!$C$1:$CX$9,6,FALSE),T135-HLOOKUP(V135,Masterf!$C$1:$CD$9,6,FALSE))</f>
        <v>#VALUE!</v>
      </c>
      <c r="AG135" s="32" t="e">
        <f>IF(E135="H",T135-HLOOKUP(V135,Masterh!$C$1:$CX$9,7,FALSE),T135-HLOOKUP(V135,Masterf!$C$1:$CD$9,7,FALSE))</f>
        <v>#VALUE!</v>
      </c>
      <c r="AH135" s="32" t="e">
        <f>IF(E135="H",T135-HLOOKUP(V135,Masterh!$C$1:$CX$9,8,FALSE),T135-HLOOKUP(V135,Masterf!$C$1:$CD$9,8,FALSE))</f>
        <v>#VALUE!</v>
      </c>
      <c r="AI135" s="32" t="e">
        <f>IF(E135="H",T135-HLOOKUP(V135,Masterh!$C$1:$CX$9,9,FALSE),T135-HLOOKUP(V135,Masterf!$C$1:$CD$9,9,FALSE))</f>
        <v>#VALUE!</v>
      </c>
      <c r="AJ135" s="51" t="str">
        <f t="shared" si="27"/>
        <v xml:space="preserve"> </v>
      </c>
      <c r="AK135" s="37"/>
      <c r="AL135" s="52" t="str">
        <f t="shared" si="28"/>
        <v xml:space="preserve"> </v>
      </c>
      <c r="AM135" s="53" t="str">
        <f t="shared" si="29"/>
        <v xml:space="preserve"> </v>
      </c>
      <c r="AN135" s="37" t="e">
        <f>IF(AND(H135&lt;1920),VLOOKUP(K135,Masterh!$F$11:$P$29,11),IF(AND(H135&gt;=1920,H135&lt;1941),VLOOKUP(K135,Masterh!$F$11:$P$29,11),IF(AND(H135&gt;=1941,H135&lt;1946),VLOOKUP(K135,Masterh!$F$11:$P$29,10),IF(AND(H135&gt;=1946,H135&lt;1951),VLOOKUP(K135,Masterh!$F$11:$P$29,9),IF(AND(H135&gt;=1951,H135&lt;1956),VLOOKUP(K135,Masterh!$F$11:$P$29,8),IF(AND(H135&gt;=1956,H135&lt;1961),VLOOKUP(K135,Masterh!$F$11:$P$29,7),IF(AND(H135&gt;=1961,H135&lt;1966),VLOOKUP(K135,Masterh!$F$11:$P$29,6),IF(AND(H135&gt;=1966,H135&lt;1971),VLOOKUP(K135,Masterh!$F$11:$P$29,5),IF(AND(H135&gt;=1971,H135&lt;1976),VLOOKUP(K135,Masterh!$F$11:$P$29,4),IF(AND(H135&gt;=1976,H135&lt;1981),VLOOKUP(K135,Masterh!$F$11:$P$29,3),IF(AND(H135&gt;=1981,H135&lt;1986),VLOOKUP(K135,Masterh!$F$11:$P$29,2),"SENIOR")))))))))))</f>
        <v>#N/A</v>
      </c>
      <c r="AO135" s="37" t="e">
        <f>IF(AND(H135&lt;1951),VLOOKUP(K135,Masterf!$F$11:$N$25,9),IF(AND(H135&gt;=1951,H135&lt;1956),VLOOKUP(K135,Masterf!$F$11:$N$25,8),IF(AND(H135&gt;=1956,H135&lt;1961),VLOOKUP(K135,Masterf!$F$11:$N$25,7),IF(AND(H135&gt;=1961,H135&lt;1966),VLOOKUP(K135,Masterf!$F$11:$N$25,6),IF(AND(H135&gt;=1966,H135&lt;1971),VLOOKUP(K135,Masterf!$F$11:$N$25,5),IF(AND(H135&gt;=1971,H135&lt;1976),VLOOKUP(K135,Masterf!$F$11:$N$25,4),IF(AND(H135&gt;=1976,H135&lt;1981),VLOOKUP(K135,Masterf!$F$11:$N$25,3),IF(AND(H135&gt;=1981,H135&lt;1986),VLOOKUP(K135,Masterf!$F$11:$N$25,2),"SENIOR"))))))))</f>
        <v>#N/A</v>
      </c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</row>
    <row r="136" spans="2:124" s="5" customFormat="1" ht="30" customHeight="1" x14ac:dyDescent="0.2">
      <c r="B136" s="170"/>
      <c r="C136" s="171"/>
      <c r="D136" s="172"/>
      <c r="E136" s="173"/>
      <c r="F136" s="174" t="s">
        <v>30</v>
      </c>
      <c r="G136" s="175" t="s">
        <v>30</v>
      </c>
      <c r="H136" s="176"/>
      <c r="I136" s="177"/>
      <c r="J136" s="178" t="s">
        <v>30</v>
      </c>
      <c r="K136" s="179"/>
      <c r="L136" s="180"/>
      <c r="M136" s="181"/>
      <c r="N136" s="181"/>
      <c r="O136" s="182" t="str">
        <f t="shared" si="21"/>
        <v/>
      </c>
      <c r="P136" s="180"/>
      <c r="Q136" s="181"/>
      <c r="R136" s="181"/>
      <c r="S136" s="182" t="str">
        <f t="shared" si="22"/>
        <v/>
      </c>
      <c r="T136" s="207" t="str">
        <f t="shared" si="23"/>
        <v/>
      </c>
      <c r="U136" s="183" t="str">
        <f t="shared" si="24"/>
        <v xml:space="preserve">   </v>
      </c>
      <c r="V136" s="184" t="str">
        <f t="shared" si="25"/>
        <v xml:space="preserve"> </v>
      </c>
      <c r="W136" s="185" t="str">
        <f t="shared" si="26"/>
        <v/>
      </c>
      <c r="X136" s="209" t="str">
        <f>IF(E136="","",W136*VLOOKUP(2020-H136,Masterh!C$17:D$72,2,FALSE))</f>
        <v/>
      </c>
      <c r="Y136" s="73"/>
      <c r="AA136" s="37"/>
      <c r="AB136" s="32" t="e">
        <f>IF(E136="H",T136-HLOOKUP(V136,Masterh!$C$1:$CX$9,2,FALSE),T136-HLOOKUP(V136,Masterf!$C$1:$CD$9,2,FALSE))</f>
        <v>#VALUE!</v>
      </c>
      <c r="AC136" s="32" t="e">
        <f>IF(E136="H",T136-HLOOKUP(V136,Masterh!$C$1:$CX$9,3,FALSE),T136-HLOOKUP(V136,Masterf!$C$1:$CD$9,3,FALSE))</f>
        <v>#VALUE!</v>
      </c>
      <c r="AD136" s="32" t="e">
        <f>IF(E136="H",T136-HLOOKUP(V136,Masterh!$C$1:$CX$9,4,FALSE),T136-HLOOKUP(V136,Masterf!$C$1:$CD$9,4,FALSE))</f>
        <v>#VALUE!</v>
      </c>
      <c r="AE136" s="32" t="e">
        <f>IF(E136="H",T136-HLOOKUP(V136,Masterh!$C$1:$CX$9,5,FALSE),T136-HLOOKUP(V136,Masterf!$C$1:$CD$9,5,FALSE))</f>
        <v>#VALUE!</v>
      </c>
      <c r="AF136" s="32" t="e">
        <f>IF(E136="H",T136-HLOOKUP(V136,Masterh!$C$1:$CX$9,6,FALSE),T136-HLOOKUP(V136,Masterf!$C$1:$CD$9,6,FALSE))</f>
        <v>#VALUE!</v>
      </c>
      <c r="AG136" s="32" t="e">
        <f>IF(E136="H",T136-HLOOKUP(V136,Masterh!$C$1:$CX$9,7,FALSE),T136-HLOOKUP(V136,Masterf!$C$1:$CD$9,7,FALSE))</f>
        <v>#VALUE!</v>
      </c>
      <c r="AH136" s="32" t="e">
        <f>IF(E136="H",T136-HLOOKUP(V136,Masterh!$C$1:$CX$9,8,FALSE),T136-HLOOKUP(V136,Masterf!$C$1:$CD$9,8,FALSE))</f>
        <v>#VALUE!</v>
      </c>
      <c r="AI136" s="32" t="e">
        <f>IF(E136="H",T136-HLOOKUP(V136,Masterh!$C$1:$CX$9,9,FALSE),T136-HLOOKUP(V136,Masterf!$C$1:$CD$9,9,FALSE))</f>
        <v>#VALUE!</v>
      </c>
      <c r="AJ136" s="51" t="str">
        <f t="shared" si="27"/>
        <v xml:space="preserve"> </v>
      </c>
      <c r="AK136" s="37"/>
      <c r="AL136" s="52" t="str">
        <f t="shared" si="28"/>
        <v xml:space="preserve"> </v>
      </c>
      <c r="AM136" s="53" t="str">
        <f t="shared" si="29"/>
        <v xml:space="preserve"> </v>
      </c>
      <c r="AN136" s="37" t="e">
        <f>IF(AND(H136&lt;1920),VLOOKUP(K136,Masterh!$F$11:$P$29,11),IF(AND(H136&gt;=1920,H136&lt;1941),VLOOKUP(K136,Masterh!$F$11:$P$29,11),IF(AND(H136&gt;=1941,H136&lt;1946),VLOOKUP(K136,Masterh!$F$11:$P$29,10),IF(AND(H136&gt;=1946,H136&lt;1951),VLOOKUP(K136,Masterh!$F$11:$P$29,9),IF(AND(H136&gt;=1951,H136&lt;1956),VLOOKUP(K136,Masterh!$F$11:$P$29,8),IF(AND(H136&gt;=1956,H136&lt;1961),VLOOKUP(K136,Masterh!$F$11:$P$29,7),IF(AND(H136&gt;=1961,H136&lt;1966),VLOOKUP(K136,Masterh!$F$11:$P$29,6),IF(AND(H136&gt;=1966,H136&lt;1971),VLOOKUP(K136,Masterh!$F$11:$P$29,5),IF(AND(H136&gt;=1971,H136&lt;1976),VLOOKUP(K136,Masterh!$F$11:$P$29,4),IF(AND(H136&gt;=1976,H136&lt;1981),VLOOKUP(K136,Masterh!$F$11:$P$29,3),IF(AND(H136&gt;=1981,H136&lt;1986),VLOOKUP(K136,Masterh!$F$11:$P$29,2),"SENIOR")))))))))))</f>
        <v>#N/A</v>
      </c>
      <c r="AO136" s="37" t="e">
        <f>IF(AND(H136&lt;1951),VLOOKUP(K136,Masterf!$F$11:$N$25,9),IF(AND(H136&gt;=1951,H136&lt;1956),VLOOKUP(K136,Masterf!$F$11:$N$25,8),IF(AND(H136&gt;=1956,H136&lt;1961),VLOOKUP(K136,Masterf!$F$11:$N$25,7),IF(AND(H136&gt;=1961,H136&lt;1966),VLOOKUP(K136,Masterf!$F$11:$N$25,6),IF(AND(H136&gt;=1966,H136&lt;1971),VLOOKUP(K136,Masterf!$F$11:$N$25,5),IF(AND(H136&gt;=1971,H136&lt;1976),VLOOKUP(K136,Masterf!$F$11:$N$25,4),IF(AND(H136&gt;=1976,H136&lt;1981),VLOOKUP(K136,Masterf!$F$11:$N$25,3),IF(AND(H136&gt;=1981,H136&lt;1986),VLOOKUP(K136,Masterf!$F$11:$N$25,2),"SENIOR"))))))))</f>
        <v>#N/A</v>
      </c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</row>
    <row r="137" spans="2:124" s="5" customFormat="1" ht="30" customHeight="1" x14ac:dyDescent="0.2">
      <c r="B137" s="170"/>
      <c r="C137" s="171"/>
      <c r="D137" s="172"/>
      <c r="E137" s="173"/>
      <c r="F137" s="174" t="s">
        <v>30</v>
      </c>
      <c r="G137" s="175" t="s">
        <v>30</v>
      </c>
      <c r="H137" s="176"/>
      <c r="I137" s="177"/>
      <c r="J137" s="178" t="s">
        <v>30</v>
      </c>
      <c r="K137" s="179"/>
      <c r="L137" s="180"/>
      <c r="M137" s="181"/>
      <c r="N137" s="181"/>
      <c r="O137" s="182" t="str">
        <f t="shared" si="21"/>
        <v/>
      </c>
      <c r="P137" s="180"/>
      <c r="Q137" s="181"/>
      <c r="R137" s="181"/>
      <c r="S137" s="182" t="str">
        <f t="shared" si="22"/>
        <v/>
      </c>
      <c r="T137" s="207" t="str">
        <f t="shared" si="23"/>
        <v/>
      </c>
      <c r="U137" s="183" t="str">
        <f t="shared" si="24"/>
        <v xml:space="preserve">   </v>
      </c>
      <c r="V137" s="184" t="str">
        <f t="shared" si="25"/>
        <v xml:space="preserve"> </v>
      </c>
      <c r="W137" s="185" t="str">
        <f t="shared" si="26"/>
        <v/>
      </c>
      <c r="X137" s="209" t="str">
        <f>IF(E137="","",W137*VLOOKUP(2020-H137,Masterh!C$17:D$72,2,FALSE))</f>
        <v/>
      </c>
      <c r="Y137" s="73"/>
      <c r="AA137" s="37"/>
      <c r="AB137" s="32" t="e">
        <f>IF(E137="H",T137-HLOOKUP(V137,Masterh!$C$1:$CX$9,2,FALSE),T137-HLOOKUP(V137,Masterf!$C$1:$CD$9,2,FALSE))</f>
        <v>#VALUE!</v>
      </c>
      <c r="AC137" s="32" t="e">
        <f>IF(E137="H",T137-HLOOKUP(V137,Masterh!$C$1:$CX$9,3,FALSE),T137-HLOOKUP(V137,Masterf!$C$1:$CD$9,3,FALSE))</f>
        <v>#VALUE!</v>
      </c>
      <c r="AD137" s="32" t="e">
        <f>IF(E137="H",T137-HLOOKUP(V137,Masterh!$C$1:$CX$9,4,FALSE),T137-HLOOKUP(V137,Masterf!$C$1:$CD$9,4,FALSE))</f>
        <v>#VALUE!</v>
      </c>
      <c r="AE137" s="32" t="e">
        <f>IF(E137="H",T137-HLOOKUP(V137,Masterh!$C$1:$CX$9,5,FALSE),T137-HLOOKUP(V137,Masterf!$C$1:$CD$9,5,FALSE))</f>
        <v>#VALUE!</v>
      </c>
      <c r="AF137" s="32" t="e">
        <f>IF(E137="H",T137-HLOOKUP(V137,Masterh!$C$1:$CX$9,6,FALSE),T137-HLOOKUP(V137,Masterf!$C$1:$CD$9,6,FALSE))</f>
        <v>#VALUE!</v>
      </c>
      <c r="AG137" s="32" t="e">
        <f>IF(E137="H",T137-HLOOKUP(V137,Masterh!$C$1:$CX$9,7,FALSE),T137-HLOOKUP(V137,Masterf!$C$1:$CD$9,7,FALSE))</f>
        <v>#VALUE!</v>
      </c>
      <c r="AH137" s="32" t="e">
        <f>IF(E137="H",T137-HLOOKUP(V137,Masterh!$C$1:$CX$9,8,FALSE),T137-HLOOKUP(V137,Masterf!$C$1:$CD$9,8,FALSE))</f>
        <v>#VALUE!</v>
      </c>
      <c r="AI137" s="32" t="e">
        <f>IF(E137="H",T137-HLOOKUP(V137,Masterh!$C$1:$CX$9,9,FALSE),T137-HLOOKUP(V137,Masterf!$C$1:$CD$9,9,FALSE))</f>
        <v>#VALUE!</v>
      </c>
      <c r="AJ137" s="51" t="str">
        <f t="shared" si="27"/>
        <v xml:space="preserve"> </v>
      </c>
      <c r="AK137" s="37"/>
      <c r="AL137" s="52" t="str">
        <f t="shared" si="28"/>
        <v xml:space="preserve"> </v>
      </c>
      <c r="AM137" s="53" t="str">
        <f t="shared" si="29"/>
        <v xml:space="preserve"> </v>
      </c>
      <c r="AN137" s="37" t="e">
        <f>IF(AND(H137&lt;1920),VLOOKUP(K137,Masterh!$F$11:$P$29,11),IF(AND(H137&gt;=1920,H137&lt;1941),VLOOKUP(K137,Masterh!$F$11:$P$29,11),IF(AND(H137&gt;=1941,H137&lt;1946),VLOOKUP(K137,Masterh!$F$11:$P$29,10),IF(AND(H137&gt;=1946,H137&lt;1951),VLOOKUP(K137,Masterh!$F$11:$P$29,9),IF(AND(H137&gt;=1951,H137&lt;1956),VLOOKUP(K137,Masterh!$F$11:$P$29,8),IF(AND(H137&gt;=1956,H137&lt;1961),VLOOKUP(K137,Masterh!$F$11:$P$29,7),IF(AND(H137&gt;=1961,H137&lt;1966),VLOOKUP(K137,Masterh!$F$11:$P$29,6),IF(AND(H137&gt;=1966,H137&lt;1971),VLOOKUP(K137,Masterh!$F$11:$P$29,5),IF(AND(H137&gt;=1971,H137&lt;1976),VLOOKUP(K137,Masterh!$F$11:$P$29,4),IF(AND(H137&gt;=1976,H137&lt;1981),VLOOKUP(K137,Masterh!$F$11:$P$29,3),IF(AND(H137&gt;=1981,H137&lt;1986),VLOOKUP(K137,Masterh!$F$11:$P$29,2),"SENIOR")))))))))))</f>
        <v>#N/A</v>
      </c>
      <c r="AO137" s="37" t="e">
        <f>IF(AND(H137&lt;1951),VLOOKUP(K137,Masterf!$F$11:$N$25,9),IF(AND(H137&gt;=1951,H137&lt;1956),VLOOKUP(K137,Masterf!$F$11:$N$25,8),IF(AND(H137&gt;=1956,H137&lt;1961),VLOOKUP(K137,Masterf!$F$11:$N$25,7),IF(AND(H137&gt;=1961,H137&lt;1966),VLOOKUP(K137,Masterf!$F$11:$N$25,6),IF(AND(H137&gt;=1966,H137&lt;1971),VLOOKUP(K137,Masterf!$F$11:$N$25,5),IF(AND(H137&gt;=1971,H137&lt;1976),VLOOKUP(K137,Masterf!$F$11:$N$25,4),IF(AND(H137&gt;=1976,H137&lt;1981),VLOOKUP(K137,Masterf!$F$11:$N$25,3),IF(AND(H137&gt;=1981,H137&lt;1986),VLOOKUP(K137,Masterf!$F$11:$N$25,2),"SENIOR"))))))))</f>
        <v>#N/A</v>
      </c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</row>
    <row r="138" spans="2:124" s="5" customFormat="1" ht="30" customHeight="1" x14ac:dyDescent="0.2">
      <c r="B138" s="170"/>
      <c r="C138" s="171"/>
      <c r="D138" s="172"/>
      <c r="E138" s="173"/>
      <c r="F138" s="174" t="s">
        <v>30</v>
      </c>
      <c r="G138" s="175" t="s">
        <v>30</v>
      </c>
      <c r="H138" s="176"/>
      <c r="I138" s="177"/>
      <c r="J138" s="178" t="s">
        <v>30</v>
      </c>
      <c r="K138" s="179"/>
      <c r="L138" s="180"/>
      <c r="M138" s="181"/>
      <c r="N138" s="181"/>
      <c r="O138" s="182" t="str">
        <f t="shared" si="21"/>
        <v/>
      </c>
      <c r="P138" s="180"/>
      <c r="Q138" s="181"/>
      <c r="R138" s="181"/>
      <c r="S138" s="182" t="str">
        <f t="shared" si="22"/>
        <v/>
      </c>
      <c r="T138" s="207" t="str">
        <f t="shared" si="23"/>
        <v/>
      </c>
      <c r="U138" s="183" t="str">
        <f t="shared" si="24"/>
        <v xml:space="preserve">   </v>
      </c>
      <c r="V138" s="184" t="str">
        <f t="shared" si="25"/>
        <v xml:space="preserve"> </v>
      </c>
      <c r="W138" s="185" t="str">
        <f t="shared" si="26"/>
        <v/>
      </c>
      <c r="X138" s="209" t="str">
        <f>IF(E138="","",W138*VLOOKUP(2020-H138,Masterh!C$17:D$72,2,FALSE))</f>
        <v/>
      </c>
      <c r="Y138" s="73"/>
      <c r="AA138" s="37"/>
      <c r="AB138" s="32" t="e">
        <f>IF(E138="H",T138-HLOOKUP(V138,Masterh!$C$1:$CX$9,2,FALSE),T138-HLOOKUP(V138,Masterf!$C$1:$CD$9,2,FALSE))</f>
        <v>#VALUE!</v>
      </c>
      <c r="AC138" s="32" t="e">
        <f>IF(E138="H",T138-HLOOKUP(V138,Masterh!$C$1:$CX$9,3,FALSE),T138-HLOOKUP(V138,Masterf!$C$1:$CD$9,3,FALSE))</f>
        <v>#VALUE!</v>
      </c>
      <c r="AD138" s="32" t="e">
        <f>IF(E138="H",T138-HLOOKUP(V138,Masterh!$C$1:$CX$9,4,FALSE),T138-HLOOKUP(V138,Masterf!$C$1:$CD$9,4,FALSE))</f>
        <v>#VALUE!</v>
      </c>
      <c r="AE138" s="32" t="e">
        <f>IF(E138="H",T138-HLOOKUP(V138,Masterh!$C$1:$CX$9,5,FALSE),T138-HLOOKUP(V138,Masterf!$C$1:$CD$9,5,FALSE))</f>
        <v>#VALUE!</v>
      </c>
      <c r="AF138" s="32" t="e">
        <f>IF(E138="H",T138-HLOOKUP(V138,Masterh!$C$1:$CX$9,6,FALSE),T138-HLOOKUP(V138,Masterf!$C$1:$CD$9,6,FALSE))</f>
        <v>#VALUE!</v>
      </c>
      <c r="AG138" s="32" t="e">
        <f>IF(E138="H",T138-HLOOKUP(V138,Masterh!$C$1:$CX$9,7,FALSE),T138-HLOOKUP(V138,Masterf!$C$1:$CD$9,7,FALSE))</f>
        <v>#VALUE!</v>
      </c>
      <c r="AH138" s="32" t="e">
        <f>IF(E138="H",T138-HLOOKUP(V138,Masterh!$C$1:$CX$9,8,FALSE),T138-HLOOKUP(V138,Masterf!$C$1:$CD$9,8,FALSE))</f>
        <v>#VALUE!</v>
      </c>
      <c r="AI138" s="32" t="e">
        <f>IF(E138="H",T138-HLOOKUP(V138,Masterh!$C$1:$CX$9,9,FALSE),T138-HLOOKUP(V138,Masterf!$C$1:$CD$9,9,FALSE))</f>
        <v>#VALUE!</v>
      </c>
      <c r="AJ138" s="51" t="str">
        <f t="shared" si="27"/>
        <v xml:space="preserve"> </v>
      </c>
      <c r="AK138" s="37"/>
      <c r="AL138" s="52" t="str">
        <f t="shared" si="28"/>
        <v xml:space="preserve"> </v>
      </c>
      <c r="AM138" s="53" t="str">
        <f t="shared" si="29"/>
        <v xml:space="preserve"> </v>
      </c>
      <c r="AN138" s="37" t="e">
        <f>IF(AND(H138&lt;1920),VLOOKUP(K138,Masterh!$F$11:$P$29,11),IF(AND(H138&gt;=1920,H138&lt;1941),VLOOKUP(K138,Masterh!$F$11:$P$29,11),IF(AND(H138&gt;=1941,H138&lt;1946),VLOOKUP(K138,Masterh!$F$11:$P$29,10),IF(AND(H138&gt;=1946,H138&lt;1951),VLOOKUP(K138,Masterh!$F$11:$P$29,9),IF(AND(H138&gt;=1951,H138&lt;1956),VLOOKUP(K138,Masterh!$F$11:$P$29,8),IF(AND(H138&gt;=1956,H138&lt;1961),VLOOKUP(K138,Masterh!$F$11:$P$29,7),IF(AND(H138&gt;=1961,H138&lt;1966),VLOOKUP(K138,Masterh!$F$11:$P$29,6),IF(AND(H138&gt;=1966,H138&lt;1971),VLOOKUP(K138,Masterh!$F$11:$P$29,5),IF(AND(H138&gt;=1971,H138&lt;1976),VLOOKUP(K138,Masterh!$F$11:$P$29,4),IF(AND(H138&gt;=1976,H138&lt;1981),VLOOKUP(K138,Masterh!$F$11:$P$29,3),IF(AND(H138&gt;=1981,H138&lt;1986),VLOOKUP(K138,Masterh!$F$11:$P$29,2),"SENIOR")))))))))))</f>
        <v>#N/A</v>
      </c>
      <c r="AO138" s="37" t="e">
        <f>IF(AND(H138&lt;1951),VLOOKUP(K138,Masterf!$F$11:$N$25,9),IF(AND(H138&gt;=1951,H138&lt;1956),VLOOKUP(K138,Masterf!$F$11:$N$25,8),IF(AND(H138&gt;=1956,H138&lt;1961),VLOOKUP(K138,Masterf!$F$11:$N$25,7),IF(AND(H138&gt;=1961,H138&lt;1966),VLOOKUP(K138,Masterf!$F$11:$N$25,6),IF(AND(H138&gt;=1966,H138&lt;1971),VLOOKUP(K138,Masterf!$F$11:$N$25,5),IF(AND(H138&gt;=1971,H138&lt;1976),VLOOKUP(K138,Masterf!$F$11:$N$25,4),IF(AND(H138&gt;=1976,H138&lt;1981),VLOOKUP(K138,Masterf!$F$11:$N$25,3),IF(AND(H138&gt;=1981,H138&lt;1986),VLOOKUP(K138,Masterf!$F$11:$N$25,2),"SENIOR"))))))))</f>
        <v>#N/A</v>
      </c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</row>
    <row r="139" spans="2:124" s="5" customFormat="1" ht="30" customHeight="1" x14ac:dyDescent="0.2">
      <c r="B139" s="170"/>
      <c r="C139" s="171"/>
      <c r="D139" s="172"/>
      <c r="E139" s="173"/>
      <c r="F139" s="174" t="s">
        <v>30</v>
      </c>
      <c r="G139" s="175" t="s">
        <v>30</v>
      </c>
      <c r="H139" s="176"/>
      <c r="I139" s="177"/>
      <c r="J139" s="178" t="s">
        <v>30</v>
      </c>
      <c r="K139" s="179"/>
      <c r="L139" s="180"/>
      <c r="M139" s="181"/>
      <c r="N139" s="181"/>
      <c r="O139" s="182" t="str">
        <f t="shared" si="21"/>
        <v/>
      </c>
      <c r="P139" s="180"/>
      <c r="Q139" s="181"/>
      <c r="R139" s="181"/>
      <c r="S139" s="182" t="str">
        <f t="shared" si="22"/>
        <v/>
      </c>
      <c r="T139" s="207" t="str">
        <f t="shared" si="23"/>
        <v/>
      </c>
      <c r="U139" s="183" t="str">
        <f t="shared" si="24"/>
        <v xml:space="preserve">   </v>
      </c>
      <c r="V139" s="184" t="str">
        <f t="shared" si="25"/>
        <v xml:space="preserve"> </v>
      </c>
      <c r="W139" s="185" t="str">
        <f t="shared" si="26"/>
        <v/>
      </c>
      <c r="X139" s="209" t="str">
        <f>IF(E139="","",W139*VLOOKUP(2020-H139,Masterh!C$17:D$72,2,FALSE))</f>
        <v/>
      </c>
      <c r="Y139" s="73"/>
      <c r="AA139" s="37"/>
      <c r="AB139" s="32" t="e">
        <f>IF(E139="H",T139-HLOOKUP(V139,Masterh!$C$1:$CX$9,2,FALSE),T139-HLOOKUP(V139,Masterf!$C$1:$CD$9,2,FALSE))</f>
        <v>#VALUE!</v>
      </c>
      <c r="AC139" s="32" t="e">
        <f>IF(E139="H",T139-HLOOKUP(V139,Masterh!$C$1:$CX$9,3,FALSE),T139-HLOOKUP(V139,Masterf!$C$1:$CD$9,3,FALSE))</f>
        <v>#VALUE!</v>
      </c>
      <c r="AD139" s="32" t="e">
        <f>IF(E139="H",T139-HLOOKUP(V139,Masterh!$C$1:$CX$9,4,FALSE),T139-HLOOKUP(V139,Masterf!$C$1:$CD$9,4,FALSE))</f>
        <v>#VALUE!</v>
      </c>
      <c r="AE139" s="32" t="e">
        <f>IF(E139="H",T139-HLOOKUP(V139,Masterh!$C$1:$CX$9,5,FALSE),T139-HLOOKUP(V139,Masterf!$C$1:$CD$9,5,FALSE))</f>
        <v>#VALUE!</v>
      </c>
      <c r="AF139" s="32" t="e">
        <f>IF(E139="H",T139-HLOOKUP(V139,Masterh!$C$1:$CX$9,6,FALSE),T139-HLOOKUP(V139,Masterf!$C$1:$CD$9,6,FALSE))</f>
        <v>#VALUE!</v>
      </c>
      <c r="AG139" s="32" t="e">
        <f>IF(E139="H",T139-HLOOKUP(V139,Masterh!$C$1:$CX$9,7,FALSE),T139-HLOOKUP(V139,Masterf!$C$1:$CD$9,7,FALSE))</f>
        <v>#VALUE!</v>
      </c>
      <c r="AH139" s="32" t="e">
        <f>IF(E139="H",T139-HLOOKUP(V139,Masterh!$C$1:$CX$9,8,FALSE),T139-HLOOKUP(V139,Masterf!$C$1:$CD$9,8,FALSE))</f>
        <v>#VALUE!</v>
      </c>
      <c r="AI139" s="32" t="e">
        <f>IF(E139="H",T139-HLOOKUP(V139,Masterh!$C$1:$CX$9,9,FALSE),T139-HLOOKUP(V139,Masterf!$C$1:$CD$9,9,FALSE))</f>
        <v>#VALUE!</v>
      </c>
      <c r="AJ139" s="51" t="str">
        <f t="shared" si="27"/>
        <v xml:space="preserve"> </v>
      </c>
      <c r="AK139" s="37"/>
      <c r="AL139" s="52" t="str">
        <f t="shared" si="28"/>
        <v xml:space="preserve"> </v>
      </c>
      <c r="AM139" s="53" t="str">
        <f t="shared" si="29"/>
        <v xml:space="preserve"> </v>
      </c>
      <c r="AN139" s="37" t="e">
        <f>IF(AND(H139&lt;1920),VLOOKUP(K139,Masterh!$F$11:$P$29,11),IF(AND(H139&gt;=1920,H139&lt;1941),VLOOKUP(K139,Masterh!$F$11:$P$29,11),IF(AND(H139&gt;=1941,H139&lt;1946),VLOOKUP(K139,Masterh!$F$11:$P$29,10),IF(AND(H139&gt;=1946,H139&lt;1951),VLOOKUP(K139,Masterh!$F$11:$P$29,9),IF(AND(H139&gt;=1951,H139&lt;1956),VLOOKUP(K139,Masterh!$F$11:$P$29,8),IF(AND(H139&gt;=1956,H139&lt;1961),VLOOKUP(K139,Masterh!$F$11:$P$29,7),IF(AND(H139&gt;=1961,H139&lt;1966),VLOOKUP(K139,Masterh!$F$11:$P$29,6),IF(AND(H139&gt;=1966,H139&lt;1971),VLOOKUP(K139,Masterh!$F$11:$P$29,5),IF(AND(H139&gt;=1971,H139&lt;1976),VLOOKUP(K139,Masterh!$F$11:$P$29,4),IF(AND(H139&gt;=1976,H139&lt;1981),VLOOKUP(K139,Masterh!$F$11:$P$29,3),IF(AND(H139&gt;=1981,H139&lt;1986),VLOOKUP(K139,Masterh!$F$11:$P$29,2),"SENIOR")))))))))))</f>
        <v>#N/A</v>
      </c>
      <c r="AO139" s="37" t="e">
        <f>IF(AND(H139&lt;1951),VLOOKUP(K139,Masterf!$F$11:$N$25,9),IF(AND(H139&gt;=1951,H139&lt;1956),VLOOKUP(K139,Masterf!$F$11:$N$25,8),IF(AND(H139&gt;=1956,H139&lt;1961),VLOOKUP(K139,Masterf!$F$11:$N$25,7),IF(AND(H139&gt;=1961,H139&lt;1966),VLOOKUP(K139,Masterf!$F$11:$N$25,6),IF(AND(H139&gt;=1966,H139&lt;1971),VLOOKUP(K139,Masterf!$F$11:$N$25,5),IF(AND(H139&gt;=1971,H139&lt;1976),VLOOKUP(K139,Masterf!$F$11:$N$25,4),IF(AND(H139&gt;=1976,H139&lt;1981),VLOOKUP(K139,Masterf!$F$11:$N$25,3),IF(AND(H139&gt;=1981,H139&lt;1986),VLOOKUP(K139,Masterf!$F$11:$N$25,2),"SENIOR"))))))))</f>
        <v>#N/A</v>
      </c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</row>
    <row r="140" spans="2:124" s="5" customFormat="1" ht="30" customHeight="1" x14ac:dyDescent="0.2">
      <c r="B140" s="170"/>
      <c r="C140" s="171"/>
      <c r="D140" s="172"/>
      <c r="E140" s="173"/>
      <c r="F140" s="174" t="s">
        <v>30</v>
      </c>
      <c r="G140" s="175" t="s">
        <v>30</v>
      </c>
      <c r="H140" s="176"/>
      <c r="I140" s="177"/>
      <c r="J140" s="178" t="s">
        <v>30</v>
      </c>
      <c r="K140" s="179"/>
      <c r="L140" s="180"/>
      <c r="M140" s="181"/>
      <c r="N140" s="181"/>
      <c r="O140" s="182" t="str">
        <f t="shared" si="21"/>
        <v/>
      </c>
      <c r="P140" s="180"/>
      <c r="Q140" s="181"/>
      <c r="R140" s="181"/>
      <c r="S140" s="182" t="str">
        <f t="shared" si="22"/>
        <v/>
      </c>
      <c r="T140" s="207" t="str">
        <f t="shared" si="23"/>
        <v/>
      </c>
      <c r="U140" s="183" t="str">
        <f t="shared" si="24"/>
        <v xml:space="preserve">   </v>
      </c>
      <c r="V140" s="184" t="str">
        <f t="shared" si="25"/>
        <v xml:space="preserve"> </v>
      </c>
      <c r="W140" s="185" t="str">
        <f t="shared" si="26"/>
        <v/>
      </c>
      <c r="X140" s="209" t="str">
        <f>IF(E140="","",W140*VLOOKUP(2020-H140,Masterh!C$17:D$72,2,FALSE))</f>
        <v/>
      </c>
      <c r="Y140" s="73"/>
      <c r="AA140" s="37"/>
      <c r="AB140" s="32" t="e">
        <f>IF(E140="H",T140-HLOOKUP(V140,Masterh!$C$1:$CX$9,2,FALSE),T140-HLOOKUP(V140,Masterf!$C$1:$CD$9,2,FALSE))</f>
        <v>#VALUE!</v>
      </c>
      <c r="AC140" s="32" t="e">
        <f>IF(E140="H",T140-HLOOKUP(V140,Masterh!$C$1:$CX$9,3,FALSE),T140-HLOOKUP(V140,Masterf!$C$1:$CD$9,3,FALSE))</f>
        <v>#VALUE!</v>
      </c>
      <c r="AD140" s="32" t="e">
        <f>IF(E140="H",T140-HLOOKUP(V140,Masterh!$C$1:$CX$9,4,FALSE),T140-HLOOKUP(V140,Masterf!$C$1:$CD$9,4,FALSE))</f>
        <v>#VALUE!</v>
      </c>
      <c r="AE140" s="32" t="e">
        <f>IF(E140="H",T140-HLOOKUP(V140,Masterh!$C$1:$CX$9,5,FALSE),T140-HLOOKUP(V140,Masterf!$C$1:$CD$9,5,FALSE))</f>
        <v>#VALUE!</v>
      </c>
      <c r="AF140" s="32" t="e">
        <f>IF(E140="H",T140-HLOOKUP(V140,Masterh!$C$1:$CX$9,6,FALSE),T140-HLOOKUP(V140,Masterf!$C$1:$CD$9,6,FALSE))</f>
        <v>#VALUE!</v>
      </c>
      <c r="AG140" s="32" t="e">
        <f>IF(E140="H",T140-HLOOKUP(V140,Masterh!$C$1:$CX$9,7,FALSE),T140-HLOOKUP(V140,Masterf!$C$1:$CD$9,7,FALSE))</f>
        <v>#VALUE!</v>
      </c>
      <c r="AH140" s="32" t="e">
        <f>IF(E140="H",T140-HLOOKUP(V140,Masterh!$C$1:$CX$9,8,FALSE),T140-HLOOKUP(V140,Masterf!$C$1:$CD$9,8,FALSE))</f>
        <v>#VALUE!</v>
      </c>
      <c r="AI140" s="32" t="e">
        <f>IF(E140="H",T140-HLOOKUP(V140,Masterh!$C$1:$CX$9,9,FALSE),T140-HLOOKUP(V140,Masterf!$C$1:$CD$9,9,FALSE))</f>
        <v>#VALUE!</v>
      </c>
      <c r="AJ140" s="51" t="str">
        <f t="shared" si="27"/>
        <v xml:space="preserve"> </v>
      </c>
      <c r="AK140" s="37"/>
      <c r="AL140" s="52" t="str">
        <f t="shared" si="28"/>
        <v xml:space="preserve"> </v>
      </c>
      <c r="AM140" s="53" t="str">
        <f t="shared" si="29"/>
        <v xml:space="preserve"> </v>
      </c>
      <c r="AN140" s="37" t="e">
        <f>IF(AND(H140&lt;1920),VLOOKUP(K140,Masterh!$F$11:$P$29,11),IF(AND(H140&gt;=1920,H140&lt;1941),VLOOKUP(K140,Masterh!$F$11:$P$29,11),IF(AND(H140&gt;=1941,H140&lt;1946),VLOOKUP(K140,Masterh!$F$11:$P$29,10),IF(AND(H140&gt;=1946,H140&lt;1951),VLOOKUP(K140,Masterh!$F$11:$P$29,9),IF(AND(H140&gt;=1951,H140&lt;1956),VLOOKUP(K140,Masterh!$F$11:$P$29,8),IF(AND(H140&gt;=1956,H140&lt;1961),VLOOKUP(K140,Masterh!$F$11:$P$29,7),IF(AND(H140&gt;=1961,H140&lt;1966),VLOOKUP(K140,Masterh!$F$11:$P$29,6),IF(AND(H140&gt;=1966,H140&lt;1971),VLOOKUP(K140,Masterh!$F$11:$P$29,5),IF(AND(H140&gt;=1971,H140&lt;1976),VLOOKUP(K140,Masterh!$F$11:$P$29,4),IF(AND(H140&gt;=1976,H140&lt;1981),VLOOKUP(K140,Masterh!$F$11:$P$29,3),IF(AND(H140&gt;=1981,H140&lt;1986),VLOOKUP(K140,Masterh!$F$11:$P$29,2),"SENIOR")))))))))))</f>
        <v>#N/A</v>
      </c>
      <c r="AO140" s="37" t="e">
        <f>IF(AND(H140&lt;1951),VLOOKUP(K140,Masterf!$F$11:$N$25,9),IF(AND(H140&gt;=1951,H140&lt;1956),VLOOKUP(K140,Masterf!$F$11:$N$25,8),IF(AND(H140&gt;=1956,H140&lt;1961),VLOOKUP(K140,Masterf!$F$11:$N$25,7),IF(AND(H140&gt;=1961,H140&lt;1966),VLOOKUP(K140,Masterf!$F$11:$N$25,6),IF(AND(H140&gt;=1966,H140&lt;1971),VLOOKUP(K140,Masterf!$F$11:$N$25,5),IF(AND(H140&gt;=1971,H140&lt;1976),VLOOKUP(K140,Masterf!$F$11:$N$25,4),IF(AND(H140&gt;=1976,H140&lt;1981),VLOOKUP(K140,Masterf!$F$11:$N$25,3),IF(AND(H140&gt;=1981,H140&lt;1986),VLOOKUP(K140,Masterf!$F$11:$N$25,2),"SENIOR"))))))))</f>
        <v>#N/A</v>
      </c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</row>
    <row r="141" spans="2:124" s="5" customFormat="1" ht="30" customHeight="1" x14ac:dyDescent="0.2">
      <c r="B141" s="170"/>
      <c r="C141" s="171"/>
      <c r="D141" s="172"/>
      <c r="E141" s="173"/>
      <c r="F141" s="174" t="s">
        <v>30</v>
      </c>
      <c r="G141" s="175" t="s">
        <v>30</v>
      </c>
      <c r="H141" s="176"/>
      <c r="I141" s="177"/>
      <c r="J141" s="178" t="s">
        <v>30</v>
      </c>
      <c r="K141" s="179"/>
      <c r="L141" s="180"/>
      <c r="M141" s="181"/>
      <c r="N141" s="181"/>
      <c r="O141" s="182" t="str">
        <f t="shared" si="21"/>
        <v/>
      </c>
      <c r="P141" s="180"/>
      <c r="Q141" s="181"/>
      <c r="R141" s="181"/>
      <c r="S141" s="182" t="str">
        <f t="shared" si="22"/>
        <v/>
      </c>
      <c r="T141" s="207" t="str">
        <f t="shared" si="23"/>
        <v/>
      </c>
      <c r="U141" s="183" t="str">
        <f t="shared" si="24"/>
        <v xml:space="preserve">   </v>
      </c>
      <c r="V141" s="184" t="str">
        <f t="shared" si="25"/>
        <v xml:space="preserve"> </v>
      </c>
      <c r="W141" s="185" t="str">
        <f t="shared" si="26"/>
        <v/>
      </c>
      <c r="X141" s="209" t="str">
        <f>IF(E141="","",W141*VLOOKUP(2020-H141,Masterh!C$17:D$72,2,FALSE))</f>
        <v/>
      </c>
      <c r="Y141" s="73"/>
      <c r="AA141" s="37"/>
      <c r="AB141" s="32" t="e">
        <f>IF(E141="H",T141-HLOOKUP(V141,Masterh!$C$1:$CX$9,2,FALSE),T141-HLOOKUP(V141,Masterf!$C$1:$CD$9,2,FALSE))</f>
        <v>#VALUE!</v>
      </c>
      <c r="AC141" s="32" t="e">
        <f>IF(E141="H",T141-HLOOKUP(V141,Masterh!$C$1:$CX$9,3,FALSE),T141-HLOOKUP(V141,Masterf!$C$1:$CD$9,3,FALSE))</f>
        <v>#VALUE!</v>
      </c>
      <c r="AD141" s="32" t="e">
        <f>IF(E141="H",T141-HLOOKUP(V141,Masterh!$C$1:$CX$9,4,FALSE),T141-HLOOKUP(V141,Masterf!$C$1:$CD$9,4,FALSE))</f>
        <v>#VALUE!</v>
      </c>
      <c r="AE141" s="32" t="e">
        <f>IF(E141="H",T141-HLOOKUP(V141,Masterh!$C$1:$CX$9,5,FALSE),T141-HLOOKUP(V141,Masterf!$C$1:$CD$9,5,FALSE))</f>
        <v>#VALUE!</v>
      </c>
      <c r="AF141" s="32" t="e">
        <f>IF(E141="H",T141-HLOOKUP(V141,Masterh!$C$1:$CX$9,6,FALSE),T141-HLOOKUP(V141,Masterf!$C$1:$CD$9,6,FALSE))</f>
        <v>#VALUE!</v>
      </c>
      <c r="AG141" s="32" t="e">
        <f>IF(E141="H",T141-HLOOKUP(V141,Masterh!$C$1:$CX$9,7,FALSE),T141-HLOOKUP(V141,Masterf!$C$1:$CD$9,7,FALSE))</f>
        <v>#VALUE!</v>
      </c>
      <c r="AH141" s="32" t="e">
        <f>IF(E141="H",T141-HLOOKUP(V141,Masterh!$C$1:$CX$9,8,FALSE),T141-HLOOKUP(V141,Masterf!$C$1:$CD$9,8,FALSE))</f>
        <v>#VALUE!</v>
      </c>
      <c r="AI141" s="32" t="e">
        <f>IF(E141="H",T141-HLOOKUP(V141,Masterh!$C$1:$CX$9,9,FALSE),T141-HLOOKUP(V141,Masterf!$C$1:$CD$9,9,FALSE))</f>
        <v>#VALUE!</v>
      </c>
      <c r="AJ141" s="51" t="str">
        <f t="shared" si="27"/>
        <v xml:space="preserve"> </v>
      </c>
      <c r="AK141" s="37"/>
      <c r="AL141" s="52" t="str">
        <f t="shared" si="28"/>
        <v xml:space="preserve"> </v>
      </c>
      <c r="AM141" s="53" t="str">
        <f t="shared" si="29"/>
        <v xml:space="preserve"> </v>
      </c>
      <c r="AN141" s="37" t="e">
        <f>IF(AND(H141&lt;1920),VLOOKUP(K141,Masterh!$F$11:$P$29,11),IF(AND(H141&gt;=1920,H141&lt;1941),VLOOKUP(K141,Masterh!$F$11:$P$29,11),IF(AND(H141&gt;=1941,H141&lt;1946),VLOOKUP(K141,Masterh!$F$11:$P$29,10),IF(AND(H141&gt;=1946,H141&lt;1951),VLOOKUP(K141,Masterh!$F$11:$P$29,9),IF(AND(H141&gt;=1951,H141&lt;1956),VLOOKUP(K141,Masterh!$F$11:$P$29,8),IF(AND(H141&gt;=1956,H141&lt;1961),VLOOKUP(K141,Masterh!$F$11:$P$29,7),IF(AND(H141&gt;=1961,H141&lt;1966),VLOOKUP(K141,Masterh!$F$11:$P$29,6),IF(AND(H141&gt;=1966,H141&lt;1971),VLOOKUP(K141,Masterh!$F$11:$P$29,5),IF(AND(H141&gt;=1971,H141&lt;1976),VLOOKUP(K141,Masterh!$F$11:$P$29,4),IF(AND(H141&gt;=1976,H141&lt;1981),VLOOKUP(K141,Masterh!$F$11:$P$29,3),IF(AND(H141&gt;=1981,H141&lt;1986),VLOOKUP(K141,Masterh!$F$11:$P$29,2),"SENIOR")))))))))))</f>
        <v>#N/A</v>
      </c>
      <c r="AO141" s="37" t="e">
        <f>IF(AND(H141&lt;1951),VLOOKUP(K141,Masterf!$F$11:$N$25,9),IF(AND(H141&gt;=1951,H141&lt;1956),VLOOKUP(K141,Masterf!$F$11:$N$25,8),IF(AND(H141&gt;=1956,H141&lt;1961),VLOOKUP(K141,Masterf!$F$11:$N$25,7),IF(AND(H141&gt;=1961,H141&lt;1966),VLOOKUP(K141,Masterf!$F$11:$N$25,6),IF(AND(H141&gt;=1966,H141&lt;1971),VLOOKUP(K141,Masterf!$F$11:$N$25,5),IF(AND(H141&gt;=1971,H141&lt;1976),VLOOKUP(K141,Masterf!$F$11:$N$25,4),IF(AND(H141&gt;=1976,H141&lt;1981),VLOOKUP(K141,Masterf!$F$11:$N$25,3),IF(AND(H141&gt;=1981,H141&lt;1986),VLOOKUP(K141,Masterf!$F$11:$N$25,2),"SENIOR"))))))))</f>
        <v>#N/A</v>
      </c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</row>
    <row r="142" spans="2:124" s="5" customFormat="1" ht="30" customHeight="1" x14ac:dyDescent="0.2">
      <c r="B142" s="170"/>
      <c r="C142" s="171"/>
      <c r="D142" s="172"/>
      <c r="E142" s="173"/>
      <c r="F142" s="174" t="s">
        <v>30</v>
      </c>
      <c r="G142" s="175" t="s">
        <v>30</v>
      </c>
      <c r="H142" s="176"/>
      <c r="I142" s="177"/>
      <c r="J142" s="178" t="s">
        <v>30</v>
      </c>
      <c r="K142" s="179"/>
      <c r="L142" s="180"/>
      <c r="M142" s="181"/>
      <c r="N142" s="181"/>
      <c r="O142" s="182" t="str">
        <f t="shared" si="21"/>
        <v/>
      </c>
      <c r="P142" s="180"/>
      <c r="Q142" s="181"/>
      <c r="R142" s="181"/>
      <c r="S142" s="182" t="str">
        <f t="shared" si="22"/>
        <v/>
      </c>
      <c r="T142" s="207" t="str">
        <f t="shared" si="23"/>
        <v/>
      </c>
      <c r="U142" s="183" t="str">
        <f t="shared" si="24"/>
        <v xml:space="preserve">   </v>
      </c>
      <c r="V142" s="184" t="str">
        <f t="shared" si="25"/>
        <v xml:space="preserve"> </v>
      </c>
      <c r="W142" s="185" t="str">
        <f t="shared" si="26"/>
        <v/>
      </c>
      <c r="X142" s="209" t="str">
        <f>IF(E142="","",W142*VLOOKUP(2020-H142,Masterh!C$17:D$72,2,FALSE))</f>
        <v/>
      </c>
      <c r="Y142" s="73"/>
      <c r="AA142" s="37"/>
      <c r="AB142" s="32" t="e">
        <f>IF(E142="H",T142-HLOOKUP(V142,Masterh!$C$1:$CX$9,2,FALSE),T142-HLOOKUP(V142,Masterf!$C$1:$CD$9,2,FALSE))</f>
        <v>#VALUE!</v>
      </c>
      <c r="AC142" s="32" t="e">
        <f>IF(E142="H",T142-HLOOKUP(V142,Masterh!$C$1:$CX$9,3,FALSE),T142-HLOOKUP(V142,Masterf!$C$1:$CD$9,3,FALSE))</f>
        <v>#VALUE!</v>
      </c>
      <c r="AD142" s="32" t="e">
        <f>IF(E142="H",T142-HLOOKUP(V142,Masterh!$C$1:$CX$9,4,FALSE),T142-HLOOKUP(V142,Masterf!$C$1:$CD$9,4,FALSE))</f>
        <v>#VALUE!</v>
      </c>
      <c r="AE142" s="32" t="e">
        <f>IF(E142="H",T142-HLOOKUP(V142,Masterh!$C$1:$CX$9,5,FALSE),T142-HLOOKUP(V142,Masterf!$C$1:$CD$9,5,FALSE))</f>
        <v>#VALUE!</v>
      </c>
      <c r="AF142" s="32" t="e">
        <f>IF(E142="H",T142-HLOOKUP(V142,Masterh!$C$1:$CX$9,6,FALSE),T142-HLOOKUP(V142,Masterf!$C$1:$CD$9,6,FALSE))</f>
        <v>#VALUE!</v>
      </c>
      <c r="AG142" s="32" t="e">
        <f>IF(E142="H",T142-HLOOKUP(V142,Masterh!$C$1:$CX$9,7,FALSE),T142-HLOOKUP(V142,Masterf!$C$1:$CD$9,7,FALSE))</f>
        <v>#VALUE!</v>
      </c>
      <c r="AH142" s="32" t="e">
        <f>IF(E142="H",T142-HLOOKUP(V142,Masterh!$C$1:$CX$9,8,FALSE),T142-HLOOKUP(V142,Masterf!$C$1:$CD$9,8,FALSE))</f>
        <v>#VALUE!</v>
      </c>
      <c r="AI142" s="32" t="e">
        <f>IF(E142="H",T142-HLOOKUP(V142,Masterh!$C$1:$CX$9,9,FALSE),T142-HLOOKUP(V142,Masterf!$C$1:$CD$9,9,FALSE))</f>
        <v>#VALUE!</v>
      </c>
      <c r="AJ142" s="51" t="str">
        <f t="shared" si="27"/>
        <v xml:space="preserve"> </v>
      </c>
      <c r="AK142" s="37"/>
      <c r="AL142" s="52" t="str">
        <f t="shared" si="28"/>
        <v xml:space="preserve"> </v>
      </c>
      <c r="AM142" s="53" t="str">
        <f t="shared" si="29"/>
        <v xml:space="preserve"> </v>
      </c>
      <c r="AN142" s="37" t="e">
        <f>IF(AND(H142&lt;1920),VLOOKUP(K142,Masterh!$F$11:$P$29,11),IF(AND(H142&gt;=1920,H142&lt;1941),VLOOKUP(K142,Masterh!$F$11:$P$29,11),IF(AND(H142&gt;=1941,H142&lt;1946),VLOOKUP(K142,Masterh!$F$11:$P$29,10),IF(AND(H142&gt;=1946,H142&lt;1951),VLOOKUP(K142,Masterh!$F$11:$P$29,9),IF(AND(H142&gt;=1951,H142&lt;1956),VLOOKUP(K142,Masterh!$F$11:$P$29,8),IF(AND(H142&gt;=1956,H142&lt;1961),VLOOKUP(K142,Masterh!$F$11:$P$29,7),IF(AND(H142&gt;=1961,H142&lt;1966),VLOOKUP(K142,Masterh!$F$11:$P$29,6),IF(AND(H142&gt;=1966,H142&lt;1971),VLOOKUP(K142,Masterh!$F$11:$P$29,5),IF(AND(H142&gt;=1971,H142&lt;1976),VLOOKUP(K142,Masterh!$F$11:$P$29,4),IF(AND(H142&gt;=1976,H142&lt;1981),VLOOKUP(K142,Masterh!$F$11:$P$29,3),IF(AND(H142&gt;=1981,H142&lt;1986),VLOOKUP(K142,Masterh!$F$11:$P$29,2),"SENIOR")))))))))))</f>
        <v>#N/A</v>
      </c>
      <c r="AO142" s="37" t="e">
        <f>IF(AND(H142&lt;1951),VLOOKUP(K142,Masterf!$F$11:$N$25,9),IF(AND(H142&gt;=1951,H142&lt;1956),VLOOKUP(K142,Masterf!$F$11:$N$25,8),IF(AND(H142&gt;=1956,H142&lt;1961),VLOOKUP(K142,Masterf!$F$11:$N$25,7),IF(AND(H142&gt;=1961,H142&lt;1966),VLOOKUP(K142,Masterf!$F$11:$N$25,6),IF(AND(H142&gt;=1966,H142&lt;1971),VLOOKUP(K142,Masterf!$F$11:$N$25,5),IF(AND(H142&gt;=1971,H142&lt;1976),VLOOKUP(K142,Masterf!$F$11:$N$25,4),IF(AND(H142&gt;=1976,H142&lt;1981),VLOOKUP(K142,Masterf!$F$11:$N$25,3),IF(AND(H142&gt;=1981,H142&lt;1986),VLOOKUP(K142,Masterf!$F$11:$N$25,2),"SENIOR"))))))))</f>
        <v>#N/A</v>
      </c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</row>
    <row r="143" spans="2:124" s="5" customFormat="1" ht="30" customHeight="1" x14ac:dyDescent="0.2">
      <c r="B143" s="170"/>
      <c r="C143" s="171"/>
      <c r="D143" s="172"/>
      <c r="E143" s="173"/>
      <c r="F143" s="174" t="s">
        <v>30</v>
      </c>
      <c r="G143" s="175" t="s">
        <v>30</v>
      </c>
      <c r="H143" s="176"/>
      <c r="I143" s="177"/>
      <c r="J143" s="178" t="s">
        <v>30</v>
      </c>
      <c r="K143" s="179"/>
      <c r="L143" s="180"/>
      <c r="M143" s="181"/>
      <c r="N143" s="181"/>
      <c r="O143" s="182" t="str">
        <f t="shared" si="21"/>
        <v/>
      </c>
      <c r="P143" s="180"/>
      <c r="Q143" s="181"/>
      <c r="R143" s="181"/>
      <c r="S143" s="182" t="str">
        <f t="shared" si="22"/>
        <v/>
      </c>
      <c r="T143" s="207" t="str">
        <f t="shared" si="23"/>
        <v/>
      </c>
      <c r="U143" s="183" t="str">
        <f t="shared" si="24"/>
        <v xml:space="preserve">   </v>
      </c>
      <c r="V143" s="184" t="str">
        <f t="shared" si="25"/>
        <v xml:space="preserve"> </v>
      </c>
      <c r="W143" s="185" t="str">
        <f t="shared" si="26"/>
        <v/>
      </c>
      <c r="X143" s="209" t="str">
        <f>IF(E143="","",W143*VLOOKUP(2020-H143,Masterh!C$17:D$72,2,FALSE))</f>
        <v/>
      </c>
      <c r="Y143" s="73"/>
      <c r="AA143" s="37"/>
      <c r="AB143" s="32" t="e">
        <f>IF(E143="H",T143-HLOOKUP(V143,Masterh!$C$1:$CX$9,2,FALSE),T143-HLOOKUP(V143,Masterf!$C$1:$CD$9,2,FALSE))</f>
        <v>#VALUE!</v>
      </c>
      <c r="AC143" s="32" t="e">
        <f>IF(E143="H",T143-HLOOKUP(V143,Masterh!$C$1:$CX$9,3,FALSE),T143-HLOOKUP(V143,Masterf!$C$1:$CD$9,3,FALSE))</f>
        <v>#VALUE!</v>
      </c>
      <c r="AD143" s="32" t="e">
        <f>IF(E143="H",T143-HLOOKUP(V143,Masterh!$C$1:$CX$9,4,FALSE),T143-HLOOKUP(V143,Masterf!$C$1:$CD$9,4,FALSE))</f>
        <v>#VALUE!</v>
      </c>
      <c r="AE143" s="32" t="e">
        <f>IF(E143="H",T143-HLOOKUP(V143,Masterh!$C$1:$CX$9,5,FALSE),T143-HLOOKUP(V143,Masterf!$C$1:$CD$9,5,FALSE))</f>
        <v>#VALUE!</v>
      </c>
      <c r="AF143" s="32" t="e">
        <f>IF(E143="H",T143-HLOOKUP(V143,Masterh!$C$1:$CX$9,6,FALSE),T143-HLOOKUP(V143,Masterf!$C$1:$CD$9,6,FALSE))</f>
        <v>#VALUE!</v>
      </c>
      <c r="AG143" s="32" t="e">
        <f>IF(E143="H",T143-HLOOKUP(V143,Masterh!$C$1:$CX$9,7,FALSE),T143-HLOOKUP(V143,Masterf!$C$1:$CD$9,7,FALSE))</f>
        <v>#VALUE!</v>
      </c>
      <c r="AH143" s="32" t="e">
        <f>IF(E143="H",T143-HLOOKUP(V143,Masterh!$C$1:$CX$9,8,FALSE),T143-HLOOKUP(V143,Masterf!$C$1:$CD$9,8,FALSE))</f>
        <v>#VALUE!</v>
      </c>
      <c r="AI143" s="32" t="e">
        <f>IF(E143="H",T143-HLOOKUP(V143,Masterh!$C$1:$CX$9,9,FALSE),T143-HLOOKUP(V143,Masterf!$C$1:$CD$9,9,FALSE))</f>
        <v>#VALUE!</v>
      </c>
      <c r="AJ143" s="51" t="str">
        <f t="shared" si="27"/>
        <v xml:space="preserve"> </v>
      </c>
      <c r="AK143" s="37"/>
      <c r="AL143" s="52" t="str">
        <f t="shared" si="28"/>
        <v xml:space="preserve"> </v>
      </c>
      <c r="AM143" s="53" t="str">
        <f t="shared" si="29"/>
        <v xml:space="preserve"> </v>
      </c>
      <c r="AN143" s="37" t="e">
        <f>IF(AND(H143&lt;1920),VLOOKUP(K143,Masterh!$F$11:$P$29,11),IF(AND(H143&gt;=1920,H143&lt;1941),VLOOKUP(K143,Masterh!$F$11:$P$29,11),IF(AND(H143&gt;=1941,H143&lt;1946),VLOOKUP(K143,Masterh!$F$11:$P$29,10),IF(AND(H143&gt;=1946,H143&lt;1951),VLOOKUP(K143,Masterh!$F$11:$P$29,9),IF(AND(H143&gt;=1951,H143&lt;1956),VLOOKUP(K143,Masterh!$F$11:$P$29,8),IF(AND(H143&gt;=1956,H143&lt;1961),VLOOKUP(K143,Masterh!$F$11:$P$29,7),IF(AND(H143&gt;=1961,H143&lt;1966),VLOOKUP(K143,Masterh!$F$11:$P$29,6),IF(AND(H143&gt;=1966,H143&lt;1971),VLOOKUP(K143,Masterh!$F$11:$P$29,5),IF(AND(H143&gt;=1971,H143&lt;1976),VLOOKUP(K143,Masterh!$F$11:$P$29,4),IF(AND(H143&gt;=1976,H143&lt;1981),VLOOKUP(K143,Masterh!$F$11:$P$29,3),IF(AND(H143&gt;=1981,H143&lt;1986),VLOOKUP(K143,Masterh!$F$11:$P$29,2),"SENIOR")))))))))))</f>
        <v>#N/A</v>
      </c>
      <c r="AO143" s="37" t="e">
        <f>IF(AND(H143&lt;1951),VLOOKUP(K143,Masterf!$F$11:$N$25,9),IF(AND(H143&gt;=1951,H143&lt;1956),VLOOKUP(K143,Masterf!$F$11:$N$25,8),IF(AND(H143&gt;=1956,H143&lt;1961),VLOOKUP(K143,Masterf!$F$11:$N$25,7),IF(AND(H143&gt;=1961,H143&lt;1966),VLOOKUP(K143,Masterf!$F$11:$N$25,6),IF(AND(H143&gt;=1966,H143&lt;1971),VLOOKUP(K143,Masterf!$F$11:$N$25,5),IF(AND(H143&gt;=1971,H143&lt;1976),VLOOKUP(K143,Masterf!$F$11:$N$25,4),IF(AND(H143&gt;=1976,H143&lt;1981),VLOOKUP(K143,Masterf!$F$11:$N$25,3),IF(AND(H143&gt;=1981,H143&lt;1986),VLOOKUP(K143,Masterf!$F$11:$N$25,2),"SENIOR"))))))))</f>
        <v>#N/A</v>
      </c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</row>
    <row r="144" spans="2:124" s="5" customFormat="1" ht="30" customHeight="1" x14ac:dyDescent="0.2">
      <c r="B144" s="170"/>
      <c r="C144" s="171"/>
      <c r="D144" s="172"/>
      <c r="E144" s="173"/>
      <c r="F144" s="174" t="s">
        <v>30</v>
      </c>
      <c r="G144" s="175" t="s">
        <v>30</v>
      </c>
      <c r="H144" s="176"/>
      <c r="I144" s="177"/>
      <c r="J144" s="178"/>
      <c r="K144" s="179"/>
      <c r="L144" s="180"/>
      <c r="M144" s="181"/>
      <c r="N144" s="181"/>
      <c r="O144" s="182" t="str">
        <f t="shared" si="21"/>
        <v/>
      </c>
      <c r="P144" s="180"/>
      <c r="Q144" s="181"/>
      <c r="R144" s="181"/>
      <c r="S144" s="182" t="str">
        <f t="shared" si="22"/>
        <v/>
      </c>
      <c r="T144" s="207" t="str">
        <f t="shared" si="23"/>
        <v/>
      </c>
      <c r="U144" s="183" t="str">
        <f t="shared" si="24"/>
        <v xml:space="preserve">   </v>
      </c>
      <c r="V144" s="184" t="str">
        <f t="shared" si="25"/>
        <v xml:space="preserve"> </v>
      </c>
      <c r="W144" s="185" t="str">
        <f t="shared" si="26"/>
        <v/>
      </c>
      <c r="X144" s="209" t="str">
        <f>IF(E144="","",W144*VLOOKUP(2020-H144,Masterh!C$17:D$72,2,FALSE))</f>
        <v/>
      </c>
      <c r="Y144" s="73"/>
      <c r="AA144" s="37"/>
      <c r="AB144" s="32" t="e">
        <f>IF(E144="H",T144-HLOOKUP(V144,Masterh!$C$1:$CX$9,2,FALSE),T144-HLOOKUP(V144,Masterf!$C$1:$CD$9,2,FALSE))</f>
        <v>#VALUE!</v>
      </c>
      <c r="AC144" s="32" t="e">
        <f>IF(E144="H",T144-HLOOKUP(V144,Masterh!$C$1:$CX$9,3,FALSE),T144-HLOOKUP(V144,Masterf!$C$1:$CD$9,3,FALSE))</f>
        <v>#VALUE!</v>
      </c>
      <c r="AD144" s="32" t="e">
        <f>IF(E144="H",T144-HLOOKUP(V144,Masterh!$C$1:$CX$9,4,FALSE),T144-HLOOKUP(V144,Masterf!$C$1:$CD$9,4,FALSE))</f>
        <v>#VALUE!</v>
      </c>
      <c r="AE144" s="32" t="e">
        <f>IF(E144="H",T144-HLOOKUP(V144,Masterh!$C$1:$CX$9,5,FALSE),T144-HLOOKUP(V144,Masterf!$C$1:$CD$9,5,FALSE))</f>
        <v>#VALUE!</v>
      </c>
      <c r="AF144" s="32" t="e">
        <f>IF(E144="H",T144-HLOOKUP(V144,Masterh!$C$1:$CX$9,6,FALSE),T144-HLOOKUP(V144,Masterf!$C$1:$CD$9,6,FALSE))</f>
        <v>#VALUE!</v>
      </c>
      <c r="AG144" s="32" t="e">
        <f>IF(E144="H",T144-HLOOKUP(V144,Masterh!$C$1:$CX$9,7,FALSE),T144-HLOOKUP(V144,Masterf!$C$1:$CD$9,7,FALSE))</f>
        <v>#VALUE!</v>
      </c>
      <c r="AH144" s="32" t="e">
        <f>IF(E144="H",T144-HLOOKUP(V144,Masterh!$C$1:$CX$9,8,FALSE),T144-HLOOKUP(V144,Masterf!$C$1:$CD$9,8,FALSE))</f>
        <v>#VALUE!</v>
      </c>
      <c r="AI144" s="32" t="e">
        <f>IF(E144="H",T144-HLOOKUP(V144,Masterh!$C$1:$CX$9,9,FALSE),T144-HLOOKUP(V144,Masterf!$C$1:$CD$9,9,FALSE))</f>
        <v>#VALUE!</v>
      </c>
      <c r="AJ144" s="51" t="str">
        <f t="shared" si="27"/>
        <v xml:space="preserve"> </v>
      </c>
      <c r="AK144" s="37"/>
      <c r="AL144" s="52" t="str">
        <f t="shared" si="28"/>
        <v xml:space="preserve"> </v>
      </c>
      <c r="AM144" s="53" t="str">
        <f t="shared" si="29"/>
        <v xml:space="preserve"> </v>
      </c>
      <c r="AN144" s="37" t="e">
        <f>IF(AND(H144&lt;1920),VLOOKUP(K144,Masterh!$F$11:$P$29,11),IF(AND(H144&gt;=1920,H144&lt;1941),VLOOKUP(K144,Masterh!$F$11:$P$29,11),IF(AND(H144&gt;=1941,H144&lt;1946),VLOOKUP(K144,Masterh!$F$11:$P$29,10),IF(AND(H144&gt;=1946,H144&lt;1951),VLOOKUP(K144,Masterh!$F$11:$P$29,9),IF(AND(H144&gt;=1951,H144&lt;1956),VLOOKUP(K144,Masterh!$F$11:$P$29,8),IF(AND(H144&gt;=1956,H144&lt;1961),VLOOKUP(K144,Masterh!$F$11:$P$29,7),IF(AND(H144&gt;=1961,H144&lt;1966),VLOOKUP(K144,Masterh!$F$11:$P$29,6),IF(AND(H144&gt;=1966,H144&lt;1971),VLOOKUP(K144,Masterh!$F$11:$P$29,5),IF(AND(H144&gt;=1971,H144&lt;1976),VLOOKUP(K144,Masterh!$F$11:$P$29,4),IF(AND(H144&gt;=1976,H144&lt;1981),VLOOKUP(K144,Masterh!$F$11:$P$29,3),IF(AND(H144&gt;=1981,H144&lt;1986),VLOOKUP(K144,Masterh!$F$11:$P$29,2),"SENIOR")))))))))))</f>
        <v>#N/A</v>
      </c>
      <c r="AO144" s="37" t="e">
        <f>IF(AND(H144&lt;1951),VLOOKUP(K144,Masterf!$F$11:$N$25,9),IF(AND(H144&gt;=1951,H144&lt;1956),VLOOKUP(K144,Masterf!$F$11:$N$25,8),IF(AND(H144&gt;=1956,H144&lt;1961),VLOOKUP(K144,Masterf!$F$11:$N$25,7),IF(AND(H144&gt;=1961,H144&lt;1966),VLOOKUP(K144,Masterf!$F$11:$N$25,6),IF(AND(H144&gt;=1966,H144&lt;1971),VLOOKUP(K144,Masterf!$F$11:$N$25,5),IF(AND(H144&gt;=1971,H144&lt;1976),VLOOKUP(K144,Masterf!$F$11:$N$25,4),IF(AND(H144&gt;=1976,H144&lt;1981),VLOOKUP(K144,Masterf!$F$11:$N$25,3),IF(AND(H144&gt;=1981,H144&lt;1986),VLOOKUP(K144,Masterf!$F$11:$N$25,2),"SENIOR"))))))))</f>
        <v>#N/A</v>
      </c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</row>
    <row r="145" spans="2:124" s="5" customFormat="1" ht="30" customHeight="1" x14ac:dyDescent="0.2">
      <c r="B145" s="170"/>
      <c r="C145" s="171"/>
      <c r="D145" s="172"/>
      <c r="E145" s="173"/>
      <c r="F145" s="174" t="s">
        <v>30</v>
      </c>
      <c r="G145" s="175" t="s">
        <v>30</v>
      </c>
      <c r="H145" s="176"/>
      <c r="I145" s="177"/>
      <c r="J145" s="178"/>
      <c r="K145" s="179"/>
      <c r="L145" s="180"/>
      <c r="M145" s="181"/>
      <c r="N145" s="181"/>
      <c r="O145" s="182" t="str">
        <f t="shared" si="21"/>
        <v/>
      </c>
      <c r="P145" s="180"/>
      <c r="Q145" s="181"/>
      <c r="R145" s="181"/>
      <c r="S145" s="182" t="str">
        <f t="shared" si="22"/>
        <v/>
      </c>
      <c r="T145" s="207" t="str">
        <f t="shared" si="23"/>
        <v/>
      </c>
      <c r="U145" s="183" t="str">
        <f t="shared" si="24"/>
        <v xml:space="preserve">   </v>
      </c>
      <c r="V145" s="184" t="str">
        <f t="shared" si="25"/>
        <v xml:space="preserve"> </v>
      </c>
      <c r="W145" s="185" t="str">
        <f t="shared" si="26"/>
        <v/>
      </c>
      <c r="X145" s="209" t="str">
        <f>IF(E145="","",W145*VLOOKUP(2020-H145,Masterh!C$17:D$72,2,FALSE))</f>
        <v/>
      </c>
      <c r="Y145" s="73"/>
      <c r="AA145" s="37"/>
      <c r="AB145" s="32" t="e">
        <f>IF(E145="H",T145-HLOOKUP(V145,Masterh!$C$1:$CX$9,2,FALSE),T145-HLOOKUP(V145,Masterf!$C$1:$CD$9,2,FALSE))</f>
        <v>#VALUE!</v>
      </c>
      <c r="AC145" s="32" t="e">
        <f>IF(E145="H",T145-HLOOKUP(V145,Masterh!$C$1:$CX$9,3,FALSE),T145-HLOOKUP(V145,Masterf!$C$1:$CD$9,3,FALSE))</f>
        <v>#VALUE!</v>
      </c>
      <c r="AD145" s="32" t="e">
        <f>IF(E145="H",T145-HLOOKUP(V145,Masterh!$C$1:$CX$9,4,FALSE),T145-HLOOKUP(V145,Masterf!$C$1:$CD$9,4,FALSE))</f>
        <v>#VALUE!</v>
      </c>
      <c r="AE145" s="32" t="e">
        <f>IF(E145="H",T145-HLOOKUP(V145,Masterh!$C$1:$CX$9,5,FALSE),T145-HLOOKUP(V145,Masterf!$C$1:$CD$9,5,FALSE))</f>
        <v>#VALUE!</v>
      </c>
      <c r="AF145" s="32" t="e">
        <f>IF(E145="H",T145-HLOOKUP(V145,Masterh!$C$1:$CX$9,6,FALSE),T145-HLOOKUP(V145,Masterf!$C$1:$CD$9,6,FALSE))</f>
        <v>#VALUE!</v>
      </c>
      <c r="AG145" s="32" t="e">
        <f>IF(E145="H",T145-HLOOKUP(V145,Masterh!$C$1:$CX$9,7,FALSE),T145-HLOOKUP(V145,Masterf!$C$1:$CD$9,7,FALSE))</f>
        <v>#VALUE!</v>
      </c>
      <c r="AH145" s="32" t="e">
        <f>IF(E145="H",T145-HLOOKUP(V145,Masterh!$C$1:$CX$9,8,FALSE),T145-HLOOKUP(V145,Masterf!$C$1:$CD$9,8,FALSE))</f>
        <v>#VALUE!</v>
      </c>
      <c r="AI145" s="32" t="e">
        <f>IF(E145="H",T145-HLOOKUP(V145,Masterh!$C$1:$CX$9,9,FALSE),T145-HLOOKUP(V145,Masterf!$C$1:$CD$9,9,FALSE))</f>
        <v>#VALUE!</v>
      </c>
      <c r="AJ145" s="51" t="str">
        <f t="shared" si="27"/>
        <v xml:space="preserve"> </v>
      </c>
      <c r="AK145" s="37"/>
      <c r="AL145" s="52" t="str">
        <f t="shared" si="28"/>
        <v xml:space="preserve"> </v>
      </c>
      <c r="AM145" s="53" t="str">
        <f t="shared" si="29"/>
        <v xml:space="preserve"> </v>
      </c>
      <c r="AN145" s="37" t="e">
        <f>IF(AND(H145&lt;1920),VLOOKUP(K145,Masterh!$F$11:$P$29,11),IF(AND(H145&gt;=1920,H145&lt;1941),VLOOKUP(K145,Masterh!$F$11:$P$29,11),IF(AND(H145&gt;=1941,H145&lt;1946),VLOOKUP(K145,Masterh!$F$11:$P$29,10),IF(AND(H145&gt;=1946,H145&lt;1951),VLOOKUP(K145,Masterh!$F$11:$P$29,9),IF(AND(H145&gt;=1951,H145&lt;1956),VLOOKUP(K145,Masterh!$F$11:$P$29,8),IF(AND(H145&gt;=1956,H145&lt;1961),VLOOKUP(K145,Masterh!$F$11:$P$29,7),IF(AND(H145&gt;=1961,H145&lt;1966),VLOOKUP(K145,Masterh!$F$11:$P$29,6),IF(AND(H145&gt;=1966,H145&lt;1971),VLOOKUP(K145,Masterh!$F$11:$P$29,5),IF(AND(H145&gt;=1971,H145&lt;1976),VLOOKUP(K145,Masterh!$F$11:$P$29,4),IF(AND(H145&gt;=1976,H145&lt;1981),VLOOKUP(K145,Masterh!$F$11:$P$29,3),IF(AND(H145&gt;=1981,H145&lt;1986),VLOOKUP(K145,Masterh!$F$11:$P$29,2),"SENIOR")))))))))))</f>
        <v>#N/A</v>
      </c>
      <c r="AO145" s="37" t="e">
        <f>IF(AND(H145&lt;1951),VLOOKUP(K145,Masterf!$F$11:$N$25,9),IF(AND(H145&gt;=1951,H145&lt;1956),VLOOKUP(K145,Masterf!$F$11:$N$25,8),IF(AND(H145&gt;=1956,H145&lt;1961),VLOOKUP(K145,Masterf!$F$11:$N$25,7),IF(AND(H145&gt;=1961,H145&lt;1966),VLOOKUP(K145,Masterf!$F$11:$N$25,6),IF(AND(H145&gt;=1966,H145&lt;1971),VLOOKUP(K145,Masterf!$F$11:$N$25,5),IF(AND(H145&gt;=1971,H145&lt;1976),VLOOKUP(K145,Masterf!$F$11:$N$25,4),IF(AND(H145&gt;=1976,H145&lt;1981),VLOOKUP(K145,Masterf!$F$11:$N$25,3),IF(AND(H145&gt;=1981,H145&lt;1986),VLOOKUP(K145,Masterf!$F$11:$N$25,2),"SENIOR"))))))))</f>
        <v>#N/A</v>
      </c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</row>
    <row r="146" spans="2:124" s="5" customFormat="1" ht="30" customHeight="1" x14ac:dyDescent="0.2">
      <c r="B146" s="170"/>
      <c r="C146" s="171"/>
      <c r="D146" s="172"/>
      <c r="E146" s="173"/>
      <c r="F146" s="174" t="s">
        <v>30</v>
      </c>
      <c r="G146" s="175" t="s">
        <v>30</v>
      </c>
      <c r="H146" s="176"/>
      <c r="I146" s="177"/>
      <c r="J146" s="178"/>
      <c r="K146" s="179"/>
      <c r="L146" s="180"/>
      <c r="M146" s="181"/>
      <c r="N146" s="181"/>
      <c r="O146" s="182" t="str">
        <f t="shared" si="21"/>
        <v/>
      </c>
      <c r="P146" s="180"/>
      <c r="Q146" s="181"/>
      <c r="R146" s="181"/>
      <c r="S146" s="182" t="str">
        <f t="shared" si="22"/>
        <v/>
      </c>
      <c r="T146" s="207" t="str">
        <f t="shared" si="23"/>
        <v/>
      </c>
      <c r="U146" s="183" t="str">
        <f t="shared" si="24"/>
        <v xml:space="preserve">   </v>
      </c>
      <c r="V146" s="184" t="str">
        <f t="shared" si="25"/>
        <v xml:space="preserve"> </v>
      </c>
      <c r="W146" s="185" t="str">
        <f t="shared" si="26"/>
        <v/>
      </c>
      <c r="X146" s="209" t="str">
        <f>IF(E146="","",W146*VLOOKUP(2020-H146,Masterh!C$17:D$72,2,FALSE))</f>
        <v/>
      </c>
      <c r="Y146" s="73"/>
      <c r="AA146" s="37"/>
      <c r="AB146" s="32" t="e">
        <f>IF(E146="H",T146-HLOOKUP(V146,Masterh!$C$1:$CX$9,2,FALSE),T146-HLOOKUP(V146,Masterf!$C$1:$CD$9,2,FALSE))</f>
        <v>#VALUE!</v>
      </c>
      <c r="AC146" s="32" t="e">
        <f>IF(E146="H",T146-HLOOKUP(V146,Masterh!$C$1:$CX$9,3,FALSE),T146-HLOOKUP(V146,Masterf!$C$1:$CD$9,3,FALSE))</f>
        <v>#VALUE!</v>
      </c>
      <c r="AD146" s="32" t="e">
        <f>IF(E146="H",T146-HLOOKUP(V146,Masterh!$C$1:$CX$9,4,FALSE),T146-HLOOKUP(V146,Masterf!$C$1:$CD$9,4,FALSE))</f>
        <v>#VALUE!</v>
      </c>
      <c r="AE146" s="32" t="e">
        <f>IF(E146="H",T146-HLOOKUP(V146,Masterh!$C$1:$CX$9,5,FALSE),T146-HLOOKUP(V146,Masterf!$C$1:$CD$9,5,FALSE))</f>
        <v>#VALUE!</v>
      </c>
      <c r="AF146" s="32" t="e">
        <f>IF(E146="H",T146-HLOOKUP(V146,Masterh!$C$1:$CX$9,6,FALSE),T146-HLOOKUP(V146,Masterf!$C$1:$CD$9,6,FALSE))</f>
        <v>#VALUE!</v>
      </c>
      <c r="AG146" s="32" t="e">
        <f>IF(E146="H",T146-HLOOKUP(V146,Masterh!$C$1:$CX$9,7,FALSE),T146-HLOOKUP(V146,Masterf!$C$1:$CD$9,7,FALSE))</f>
        <v>#VALUE!</v>
      </c>
      <c r="AH146" s="32" t="e">
        <f>IF(E146="H",T146-HLOOKUP(V146,Masterh!$C$1:$CX$9,8,FALSE),T146-HLOOKUP(V146,Masterf!$C$1:$CD$9,8,FALSE))</f>
        <v>#VALUE!</v>
      </c>
      <c r="AI146" s="32" t="e">
        <f>IF(E146="H",T146-HLOOKUP(V146,Masterh!$C$1:$CX$9,9,FALSE),T146-HLOOKUP(V146,Masterf!$C$1:$CD$9,9,FALSE))</f>
        <v>#VALUE!</v>
      </c>
      <c r="AJ146" s="51" t="str">
        <f t="shared" si="27"/>
        <v xml:space="preserve"> </v>
      </c>
      <c r="AK146" s="37"/>
      <c r="AL146" s="52" t="str">
        <f t="shared" si="28"/>
        <v xml:space="preserve"> </v>
      </c>
      <c r="AM146" s="53" t="str">
        <f t="shared" si="29"/>
        <v xml:space="preserve"> </v>
      </c>
      <c r="AN146" s="37" t="e">
        <f>IF(AND(H146&lt;1920),VLOOKUP(K146,Masterh!$F$11:$P$29,11),IF(AND(H146&gt;=1920,H146&lt;1941),VLOOKUP(K146,Masterh!$F$11:$P$29,11),IF(AND(H146&gt;=1941,H146&lt;1946),VLOOKUP(K146,Masterh!$F$11:$P$29,10),IF(AND(H146&gt;=1946,H146&lt;1951),VLOOKUP(K146,Masterh!$F$11:$P$29,9),IF(AND(H146&gt;=1951,H146&lt;1956),VLOOKUP(K146,Masterh!$F$11:$P$29,8),IF(AND(H146&gt;=1956,H146&lt;1961),VLOOKUP(K146,Masterh!$F$11:$P$29,7),IF(AND(H146&gt;=1961,H146&lt;1966),VLOOKUP(K146,Masterh!$F$11:$P$29,6),IF(AND(H146&gt;=1966,H146&lt;1971),VLOOKUP(K146,Masterh!$F$11:$P$29,5),IF(AND(H146&gt;=1971,H146&lt;1976),VLOOKUP(K146,Masterh!$F$11:$P$29,4),IF(AND(H146&gt;=1976,H146&lt;1981),VLOOKUP(K146,Masterh!$F$11:$P$29,3),IF(AND(H146&gt;=1981,H146&lt;1986),VLOOKUP(K146,Masterh!$F$11:$P$29,2),"SENIOR")))))))))))</f>
        <v>#N/A</v>
      </c>
      <c r="AO146" s="37" t="e">
        <f>IF(AND(H146&lt;1951),VLOOKUP(K146,Masterf!$F$11:$N$25,9),IF(AND(H146&gt;=1951,H146&lt;1956),VLOOKUP(K146,Masterf!$F$11:$N$25,8),IF(AND(H146&gt;=1956,H146&lt;1961),VLOOKUP(K146,Masterf!$F$11:$N$25,7),IF(AND(H146&gt;=1961,H146&lt;1966),VLOOKUP(K146,Masterf!$F$11:$N$25,6),IF(AND(H146&gt;=1966,H146&lt;1971),VLOOKUP(K146,Masterf!$F$11:$N$25,5),IF(AND(H146&gt;=1971,H146&lt;1976),VLOOKUP(K146,Masterf!$F$11:$N$25,4),IF(AND(H146&gt;=1976,H146&lt;1981),VLOOKUP(K146,Masterf!$F$11:$N$25,3),IF(AND(H146&gt;=1981,H146&lt;1986),VLOOKUP(K146,Masterf!$F$11:$N$25,2),"SENIOR"))))))))</f>
        <v>#N/A</v>
      </c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</row>
    <row r="147" spans="2:124" s="5" customFormat="1" ht="30" customHeight="1" x14ac:dyDescent="0.2">
      <c r="B147" s="170"/>
      <c r="C147" s="171"/>
      <c r="D147" s="172"/>
      <c r="E147" s="173"/>
      <c r="F147" s="174" t="s">
        <v>30</v>
      </c>
      <c r="G147" s="175" t="s">
        <v>30</v>
      </c>
      <c r="H147" s="176"/>
      <c r="I147" s="177"/>
      <c r="J147" s="178"/>
      <c r="K147" s="179"/>
      <c r="L147" s="180"/>
      <c r="M147" s="181"/>
      <c r="N147" s="181"/>
      <c r="O147" s="182" t="str">
        <f t="shared" si="21"/>
        <v/>
      </c>
      <c r="P147" s="180"/>
      <c r="Q147" s="181"/>
      <c r="R147" s="181"/>
      <c r="S147" s="182" t="str">
        <f t="shared" si="22"/>
        <v/>
      </c>
      <c r="T147" s="207" t="str">
        <f t="shared" si="23"/>
        <v/>
      </c>
      <c r="U147" s="183" t="str">
        <f t="shared" si="24"/>
        <v xml:space="preserve">   </v>
      </c>
      <c r="V147" s="184" t="str">
        <f t="shared" si="25"/>
        <v xml:space="preserve"> </v>
      </c>
      <c r="W147" s="185" t="str">
        <f t="shared" si="26"/>
        <v/>
      </c>
      <c r="X147" s="209" t="str">
        <f>IF(E147="","",W147*VLOOKUP(2020-H147,Masterh!C$17:D$72,2,FALSE))</f>
        <v/>
      </c>
      <c r="Y147" s="73"/>
      <c r="AA147" s="37"/>
      <c r="AB147" s="32" t="e">
        <f>IF(E147="H",T147-HLOOKUP(V147,Masterh!$C$1:$CX$9,2,FALSE),T147-HLOOKUP(V147,Masterf!$C$1:$CD$9,2,FALSE))</f>
        <v>#VALUE!</v>
      </c>
      <c r="AC147" s="32" t="e">
        <f>IF(E147="H",T147-HLOOKUP(V147,Masterh!$C$1:$CX$9,3,FALSE),T147-HLOOKUP(V147,Masterf!$C$1:$CD$9,3,FALSE))</f>
        <v>#VALUE!</v>
      </c>
      <c r="AD147" s="32" t="e">
        <f>IF(E147="H",T147-HLOOKUP(V147,Masterh!$C$1:$CX$9,4,FALSE),T147-HLOOKUP(V147,Masterf!$C$1:$CD$9,4,FALSE))</f>
        <v>#VALUE!</v>
      </c>
      <c r="AE147" s="32" t="e">
        <f>IF(E147="H",T147-HLOOKUP(V147,Masterh!$C$1:$CX$9,5,FALSE),T147-HLOOKUP(V147,Masterf!$C$1:$CD$9,5,FALSE))</f>
        <v>#VALUE!</v>
      </c>
      <c r="AF147" s="32" t="e">
        <f>IF(E147="H",T147-HLOOKUP(V147,Masterh!$C$1:$CX$9,6,FALSE),T147-HLOOKUP(V147,Masterf!$C$1:$CD$9,6,FALSE))</f>
        <v>#VALUE!</v>
      </c>
      <c r="AG147" s="32" t="e">
        <f>IF(E147="H",T147-HLOOKUP(V147,Masterh!$C$1:$CX$9,7,FALSE),T147-HLOOKUP(V147,Masterf!$C$1:$CD$9,7,FALSE))</f>
        <v>#VALUE!</v>
      </c>
      <c r="AH147" s="32" t="e">
        <f>IF(E147="H",T147-HLOOKUP(V147,Masterh!$C$1:$CX$9,8,FALSE),T147-HLOOKUP(V147,Masterf!$C$1:$CD$9,8,FALSE))</f>
        <v>#VALUE!</v>
      </c>
      <c r="AI147" s="32" t="e">
        <f>IF(E147="H",T147-HLOOKUP(V147,Masterh!$C$1:$CX$9,9,FALSE),T147-HLOOKUP(V147,Masterf!$C$1:$CD$9,9,FALSE))</f>
        <v>#VALUE!</v>
      </c>
      <c r="AJ147" s="51" t="str">
        <f t="shared" si="27"/>
        <v xml:space="preserve"> </v>
      </c>
      <c r="AK147" s="37"/>
      <c r="AL147" s="52" t="str">
        <f t="shared" si="28"/>
        <v xml:space="preserve"> </v>
      </c>
      <c r="AM147" s="53" t="str">
        <f t="shared" si="29"/>
        <v xml:space="preserve"> </v>
      </c>
      <c r="AN147" s="37" t="e">
        <f>IF(AND(H147&lt;1920),VLOOKUP(K147,Masterh!$F$11:$P$29,11),IF(AND(H147&gt;=1920,H147&lt;1941),VLOOKUP(K147,Masterh!$F$11:$P$29,11),IF(AND(H147&gt;=1941,H147&lt;1946),VLOOKUP(K147,Masterh!$F$11:$P$29,10),IF(AND(H147&gt;=1946,H147&lt;1951),VLOOKUP(K147,Masterh!$F$11:$P$29,9),IF(AND(H147&gt;=1951,H147&lt;1956),VLOOKUP(K147,Masterh!$F$11:$P$29,8),IF(AND(H147&gt;=1956,H147&lt;1961),VLOOKUP(K147,Masterh!$F$11:$P$29,7),IF(AND(H147&gt;=1961,H147&lt;1966),VLOOKUP(K147,Masterh!$F$11:$P$29,6),IF(AND(H147&gt;=1966,H147&lt;1971),VLOOKUP(K147,Masterh!$F$11:$P$29,5),IF(AND(H147&gt;=1971,H147&lt;1976),VLOOKUP(K147,Masterh!$F$11:$P$29,4),IF(AND(H147&gt;=1976,H147&lt;1981),VLOOKUP(K147,Masterh!$F$11:$P$29,3),IF(AND(H147&gt;=1981,H147&lt;1986),VLOOKUP(K147,Masterh!$F$11:$P$29,2),"SENIOR")))))))))))</f>
        <v>#N/A</v>
      </c>
      <c r="AO147" s="37" t="e">
        <f>IF(AND(H147&lt;1951),VLOOKUP(K147,Masterf!$F$11:$N$25,9),IF(AND(H147&gt;=1951,H147&lt;1956),VLOOKUP(K147,Masterf!$F$11:$N$25,8),IF(AND(H147&gt;=1956,H147&lt;1961),VLOOKUP(K147,Masterf!$F$11:$N$25,7),IF(AND(H147&gt;=1961,H147&lt;1966),VLOOKUP(K147,Masterf!$F$11:$N$25,6),IF(AND(H147&gt;=1966,H147&lt;1971),VLOOKUP(K147,Masterf!$F$11:$N$25,5),IF(AND(H147&gt;=1971,H147&lt;1976),VLOOKUP(K147,Masterf!$F$11:$N$25,4),IF(AND(H147&gt;=1976,H147&lt;1981),VLOOKUP(K147,Masterf!$F$11:$N$25,3),IF(AND(H147&gt;=1981,H147&lt;1986),VLOOKUP(K147,Masterf!$F$11:$N$25,2),"SENIOR"))))))))</f>
        <v>#N/A</v>
      </c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</row>
    <row r="148" spans="2:124" s="5" customFormat="1" ht="30" customHeight="1" x14ac:dyDescent="0.2">
      <c r="B148" s="170"/>
      <c r="C148" s="171"/>
      <c r="D148" s="172"/>
      <c r="E148" s="173"/>
      <c r="F148" s="174" t="s">
        <v>30</v>
      </c>
      <c r="G148" s="175" t="s">
        <v>30</v>
      </c>
      <c r="H148" s="176"/>
      <c r="I148" s="177"/>
      <c r="J148" s="178" t="s">
        <v>30</v>
      </c>
      <c r="K148" s="179"/>
      <c r="L148" s="180"/>
      <c r="M148" s="181"/>
      <c r="N148" s="181"/>
      <c r="O148" s="182" t="str">
        <f t="shared" si="21"/>
        <v/>
      </c>
      <c r="P148" s="180"/>
      <c r="Q148" s="181"/>
      <c r="R148" s="181"/>
      <c r="S148" s="182" t="str">
        <f t="shared" si="22"/>
        <v/>
      </c>
      <c r="T148" s="207" t="str">
        <f t="shared" si="23"/>
        <v/>
      </c>
      <c r="U148" s="183" t="str">
        <f t="shared" si="24"/>
        <v xml:space="preserve">   </v>
      </c>
      <c r="V148" s="184" t="str">
        <f t="shared" si="25"/>
        <v xml:space="preserve"> </v>
      </c>
      <c r="W148" s="185" t="str">
        <f t="shared" si="26"/>
        <v/>
      </c>
      <c r="X148" s="209" t="str">
        <f>IF(E148="","",W148*VLOOKUP(2020-H148,Masterh!C$17:D$72,2,FALSE))</f>
        <v/>
      </c>
      <c r="Y148" s="73"/>
      <c r="AA148" s="37"/>
      <c r="AB148" s="32" t="e">
        <f>IF(E148="H",T148-HLOOKUP(V148,Masterh!$C$1:$CX$9,2,FALSE),T148-HLOOKUP(V148,Masterf!$C$1:$CD$9,2,FALSE))</f>
        <v>#VALUE!</v>
      </c>
      <c r="AC148" s="32" t="e">
        <f>IF(E148="H",T148-HLOOKUP(V148,Masterh!$C$1:$CX$9,3,FALSE),T148-HLOOKUP(V148,Masterf!$C$1:$CD$9,3,FALSE))</f>
        <v>#VALUE!</v>
      </c>
      <c r="AD148" s="32" t="e">
        <f>IF(E148="H",T148-HLOOKUP(V148,Masterh!$C$1:$CX$9,4,FALSE),T148-HLOOKUP(V148,Masterf!$C$1:$CD$9,4,FALSE))</f>
        <v>#VALUE!</v>
      </c>
      <c r="AE148" s="32" t="e">
        <f>IF(E148="H",T148-HLOOKUP(V148,Masterh!$C$1:$CX$9,5,FALSE),T148-HLOOKUP(V148,Masterf!$C$1:$CD$9,5,FALSE))</f>
        <v>#VALUE!</v>
      </c>
      <c r="AF148" s="32" t="e">
        <f>IF(E148="H",T148-HLOOKUP(V148,Masterh!$C$1:$CX$9,6,FALSE),T148-HLOOKUP(V148,Masterf!$C$1:$CD$9,6,FALSE))</f>
        <v>#VALUE!</v>
      </c>
      <c r="AG148" s="32" t="e">
        <f>IF(E148="H",T148-HLOOKUP(V148,Masterh!$C$1:$CX$9,7,FALSE),T148-HLOOKUP(V148,Masterf!$C$1:$CD$9,7,FALSE))</f>
        <v>#VALUE!</v>
      </c>
      <c r="AH148" s="32" t="e">
        <f>IF(E148="H",T148-HLOOKUP(V148,Masterh!$C$1:$CX$9,8,FALSE),T148-HLOOKUP(V148,Masterf!$C$1:$CD$9,8,FALSE))</f>
        <v>#VALUE!</v>
      </c>
      <c r="AI148" s="32" t="e">
        <f>IF(E148="H",T148-HLOOKUP(V148,Masterh!$C$1:$CX$9,9,FALSE),T148-HLOOKUP(V148,Masterf!$C$1:$CD$9,9,FALSE))</f>
        <v>#VALUE!</v>
      </c>
      <c r="AJ148" s="51" t="str">
        <f t="shared" si="27"/>
        <v xml:space="preserve"> </v>
      </c>
      <c r="AK148" s="37"/>
      <c r="AL148" s="52" t="str">
        <f t="shared" si="28"/>
        <v xml:space="preserve"> </v>
      </c>
      <c r="AM148" s="53" t="str">
        <f t="shared" si="29"/>
        <v xml:space="preserve"> </v>
      </c>
      <c r="AN148" s="37" t="e">
        <f>IF(AND(H148&lt;1920),VLOOKUP(K148,Masterh!$F$11:$P$29,11),IF(AND(H148&gt;=1920,H148&lt;1941),VLOOKUP(K148,Masterh!$F$11:$P$29,11),IF(AND(H148&gt;=1941,H148&lt;1946),VLOOKUP(K148,Masterh!$F$11:$P$29,10),IF(AND(H148&gt;=1946,H148&lt;1951),VLOOKUP(K148,Masterh!$F$11:$P$29,9),IF(AND(H148&gt;=1951,H148&lt;1956),VLOOKUP(K148,Masterh!$F$11:$P$29,8),IF(AND(H148&gt;=1956,H148&lt;1961),VLOOKUP(K148,Masterh!$F$11:$P$29,7),IF(AND(H148&gt;=1961,H148&lt;1966),VLOOKUP(K148,Masterh!$F$11:$P$29,6),IF(AND(H148&gt;=1966,H148&lt;1971),VLOOKUP(K148,Masterh!$F$11:$P$29,5),IF(AND(H148&gt;=1971,H148&lt;1976),VLOOKUP(K148,Masterh!$F$11:$P$29,4),IF(AND(H148&gt;=1976,H148&lt;1981),VLOOKUP(K148,Masterh!$F$11:$P$29,3),IF(AND(H148&gt;=1981,H148&lt;1986),VLOOKUP(K148,Masterh!$F$11:$P$29,2),"SENIOR")))))))))))</f>
        <v>#N/A</v>
      </c>
      <c r="AO148" s="37" t="e">
        <f>IF(AND(H148&lt;1951),VLOOKUP(K148,Masterf!$F$11:$N$25,9),IF(AND(H148&gt;=1951,H148&lt;1956),VLOOKUP(K148,Masterf!$F$11:$N$25,8),IF(AND(H148&gt;=1956,H148&lt;1961),VLOOKUP(K148,Masterf!$F$11:$N$25,7),IF(AND(H148&gt;=1961,H148&lt;1966),VLOOKUP(K148,Masterf!$F$11:$N$25,6),IF(AND(H148&gt;=1966,H148&lt;1971),VLOOKUP(K148,Masterf!$F$11:$N$25,5),IF(AND(H148&gt;=1971,H148&lt;1976),VLOOKUP(K148,Masterf!$F$11:$N$25,4),IF(AND(H148&gt;=1976,H148&lt;1981),VLOOKUP(K148,Masterf!$F$11:$N$25,3),IF(AND(H148&gt;=1981,H148&lt;1986),VLOOKUP(K148,Masterf!$F$11:$N$25,2),"SENIOR"))))))))</f>
        <v>#N/A</v>
      </c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</row>
    <row r="149" spans="2:124" s="5" customFormat="1" ht="30" customHeight="1" x14ac:dyDescent="0.2">
      <c r="B149" s="170"/>
      <c r="C149" s="171"/>
      <c r="D149" s="172"/>
      <c r="E149" s="173"/>
      <c r="F149" s="174" t="s">
        <v>30</v>
      </c>
      <c r="G149" s="175" t="s">
        <v>30</v>
      </c>
      <c r="H149" s="176"/>
      <c r="I149" s="177"/>
      <c r="J149" s="178" t="s">
        <v>30</v>
      </c>
      <c r="K149" s="179"/>
      <c r="L149" s="180"/>
      <c r="M149" s="181"/>
      <c r="N149" s="181"/>
      <c r="O149" s="182" t="str">
        <f t="shared" si="21"/>
        <v/>
      </c>
      <c r="P149" s="180"/>
      <c r="Q149" s="181"/>
      <c r="R149" s="181"/>
      <c r="S149" s="182" t="str">
        <f t="shared" si="22"/>
        <v/>
      </c>
      <c r="T149" s="207" t="str">
        <f t="shared" si="23"/>
        <v/>
      </c>
      <c r="U149" s="183" t="str">
        <f t="shared" si="24"/>
        <v xml:space="preserve">   </v>
      </c>
      <c r="V149" s="184" t="str">
        <f t="shared" si="25"/>
        <v xml:space="preserve"> </v>
      </c>
      <c r="W149" s="185" t="str">
        <f t="shared" si="26"/>
        <v/>
      </c>
      <c r="X149" s="209" t="str">
        <f>IF(E149="","",W149*VLOOKUP(2020-H149,Masterh!C$17:D$72,2,FALSE))</f>
        <v/>
      </c>
      <c r="Y149" s="73"/>
      <c r="AA149" s="37"/>
      <c r="AB149" s="32" t="e">
        <f>IF(E149="H",T149-HLOOKUP(V149,Masterh!$C$1:$CX$9,2,FALSE),T149-HLOOKUP(V149,Masterf!$C$1:$CD$9,2,FALSE))</f>
        <v>#VALUE!</v>
      </c>
      <c r="AC149" s="32" t="e">
        <f>IF(E149="H",T149-HLOOKUP(V149,Masterh!$C$1:$CX$9,3,FALSE),T149-HLOOKUP(V149,Masterf!$C$1:$CD$9,3,FALSE))</f>
        <v>#VALUE!</v>
      </c>
      <c r="AD149" s="32" t="e">
        <f>IF(E149="H",T149-HLOOKUP(V149,Masterh!$C$1:$CX$9,4,FALSE),T149-HLOOKUP(V149,Masterf!$C$1:$CD$9,4,FALSE))</f>
        <v>#VALUE!</v>
      </c>
      <c r="AE149" s="32" t="e">
        <f>IF(E149="H",T149-HLOOKUP(V149,Masterh!$C$1:$CX$9,5,FALSE),T149-HLOOKUP(V149,Masterf!$C$1:$CD$9,5,FALSE))</f>
        <v>#VALUE!</v>
      </c>
      <c r="AF149" s="32" t="e">
        <f>IF(E149="H",T149-HLOOKUP(V149,Masterh!$C$1:$CX$9,6,FALSE),T149-HLOOKUP(V149,Masterf!$C$1:$CD$9,6,FALSE))</f>
        <v>#VALUE!</v>
      </c>
      <c r="AG149" s="32" t="e">
        <f>IF(E149="H",T149-HLOOKUP(V149,Masterh!$C$1:$CX$9,7,FALSE),T149-HLOOKUP(V149,Masterf!$C$1:$CD$9,7,FALSE))</f>
        <v>#VALUE!</v>
      </c>
      <c r="AH149" s="32" t="e">
        <f>IF(E149="H",T149-HLOOKUP(V149,Masterh!$C$1:$CX$9,8,FALSE),T149-HLOOKUP(V149,Masterf!$C$1:$CD$9,8,FALSE))</f>
        <v>#VALUE!</v>
      </c>
      <c r="AI149" s="32" t="e">
        <f>IF(E149="H",T149-HLOOKUP(V149,Masterh!$C$1:$CX$9,9,FALSE),T149-HLOOKUP(V149,Masterf!$C$1:$CD$9,9,FALSE))</f>
        <v>#VALUE!</v>
      </c>
      <c r="AJ149" s="51" t="str">
        <f t="shared" si="27"/>
        <v xml:space="preserve"> </v>
      </c>
      <c r="AK149" s="37"/>
      <c r="AL149" s="52" t="str">
        <f t="shared" si="28"/>
        <v xml:space="preserve"> </v>
      </c>
      <c r="AM149" s="53" t="str">
        <f t="shared" si="29"/>
        <v xml:space="preserve"> </v>
      </c>
      <c r="AN149" s="37" t="e">
        <f>IF(AND(H149&lt;1920),VLOOKUP(K149,Masterh!$F$11:$P$29,11),IF(AND(H149&gt;=1920,H149&lt;1941),VLOOKUP(K149,Masterh!$F$11:$P$29,11),IF(AND(H149&gt;=1941,H149&lt;1946),VLOOKUP(K149,Masterh!$F$11:$P$29,10),IF(AND(H149&gt;=1946,H149&lt;1951),VLOOKUP(K149,Masterh!$F$11:$P$29,9),IF(AND(H149&gt;=1951,H149&lt;1956),VLOOKUP(K149,Masterh!$F$11:$P$29,8),IF(AND(H149&gt;=1956,H149&lt;1961),VLOOKUP(K149,Masterh!$F$11:$P$29,7),IF(AND(H149&gt;=1961,H149&lt;1966),VLOOKUP(K149,Masterh!$F$11:$P$29,6),IF(AND(H149&gt;=1966,H149&lt;1971),VLOOKUP(K149,Masterh!$F$11:$P$29,5),IF(AND(H149&gt;=1971,H149&lt;1976),VLOOKUP(K149,Masterh!$F$11:$P$29,4),IF(AND(H149&gt;=1976,H149&lt;1981),VLOOKUP(K149,Masterh!$F$11:$P$29,3),IF(AND(H149&gt;=1981,H149&lt;1986),VLOOKUP(K149,Masterh!$F$11:$P$29,2),"SENIOR")))))))))))</f>
        <v>#N/A</v>
      </c>
      <c r="AO149" s="37" t="e">
        <f>IF(AND(H149&lt;1951),VLOOKUP(K149,Masterf!$F$11:$N$25,9),IF(AND(H149&gt;=1951,H149&lt;1956),VLOOKUP(K149,Masterf!$F$11:$N$25,8),IF(AND(H149&gt;=1956,H149&lt;1961),VLOOKUP(K149,Masterf!$F$11:$N$25,7),IF(AND(H149&gt;=1961,H149&lt;1966),VLOOKUP(K149,Masterf!$F$11:$N$25,6),IF(AND(H149&gt;=1966,H149&lt;1971),VLOOKUP(K149,Masterf!$F$11:$N$25,5),IF(AND(H149&gt;=1971,H149&lt;1976),VLOOKUP(K149,Masterf!$F$11:$N$25,4),IF(AND(H149&gt;=1976,H149&lt;1981),VLOOKUP(K149,Masterf!$F$11:$N$25,3),IF(AND(H149&gt;=1981,H149&lt;1986),VLOOKUP(K149,Masterf!$F$11:$N$25,2),"SENIOR"))))))))</f>
        <v>#N/A</v>
      </c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</row>
    <row r="150" spans="2:124" s="5" customFormat="1" ht="30" customHeight="1" x14ac:dyDescent="0.2">
      <c r="B150" s="170"/>
      <c r="C150" s="171"/>
      <c r="D150" s="172"/>
      <c r="E150" s="173"/>
      <c r="F150" s="174"/>
      <c r="G150" s="175"/>
      <c r="H150" s="176"/>
      <c r="I150" s="177"/>
      <c r="J150" s="178"/>
      <c r="K150" s="179"/>
      <c r="L150" s="180"/>
      <c r="M150" s="181"/>
      <c r="N150" s="181"/>
      <c r="O150" s="182" t="str">
        <f t="shared" si="21"/>
        <v/>
      </c>
      <c r="P150" s="180"/>
      <c r="Q150" s="181"/>
      <c r="R150" s="181"/>
      <c r="S150" s="182" t="str">
        <f t="shared" si="22"/>
        <v/>
      </c>
      <c r="T150" s="207" t="str">
        <f t="shared" si="23"/>
        <v/>
      </c>
      <c r="U150" s="183" t="str">
        <f t="shared" si="24"/>
        <v xml:space="preserve">   </v>
      </c>
      <c r="V150" s="184" t="str">
        <f t="shared" si="25"/>
        <v xml:space="preserve"> </v>
      </c>
      <c r="W150" s="185" t="str">
        <f t="shared" si="26"/>
        <v/>
      </c>
      <c r="X150" s="209" t="str">
        <f>IF(E150="","",W150*VLOOKUP(2020-H150,Masterh!C$17:D$72,2,FALSE))</f>
        <v/>
      </c>
      <c r="Y150" s="73"/>
      <c r="AA150" s="37"/>
      <c r="AB150" s="32" t="e">
        <f>IF(E150="H",T150-HLOOKUP(V150,Masterh!$C$1:$CX$9,2,FALSE),T150-HLOOKUP(V150,Masterf!$C$1:$CD$9,2,FALSE))</f>
        <v>#VALUE!</v>
      </c>
      <c r="AC150" s="32" t="e">
        <f>IF(E150="H",T150-HLOOKUP(V150,Masterh!$C$1:$CX$9,3,FALSE),T150-HLOOKUP(V150,Masterf!$C$1:$CD$9,3,FALSE))</f>
        <v>#VALUE!</v>
      </c>
      <c r="AD150" s="32" t="e">
        <f>IF(E150="H",T150-HLOOKUP(V150,Masterh!$C$1:$CX$9,4,FALSE),T150-HLOOKUP(V150,Masterf!$C$1:$CD$9,4,FALSE))</f>
        <v>#VALUE!</v>
      </c>
      <c r="AE150" s="32" t="e">
        <f>IF(E150="H",T150-HLOOKUP(V150,Masterh!$C$1:$CX$9,5,FALSE),T150-HLOOKUP(V150,Masterf!$C$1:$CD$9,5,FALSE))</f>
        <v>#VALUE!</v>
      </c>
      <c r="AF150" s="32" t="e">
        <f>IF(E150="H",T150-HLOOKUP(V150,Masterh!$C$1:$CX$9,6,FALSE),T150-HLOOKUP(V150,Masterf!$C$1:$CD$9,6,FALSE))</f>
        <v>#VALUE!</v>
      </c>
      <c r="AG150" s="32" t="e">
        <f>IF(E150="H",T150-HLOOKUP(V150,Masterh!$C$1:$CX$9,7,FALSE),T150-HLOOKUP(V150,Masterf!$C$1:$CD$9,7,FALSE))</f>
        <v>#VALUE!</v>
      </c>
      <c r="AH150" s="32" t="e">
        <f>IF(E150="H",T150-HLOOKUP(V150,Masterh!$C$1:$CX$9,8,FALSE),T150-HLOOKUP(V150,Masterf!$C$1:$CD$9,8,FALSE))</f>
        <v>#VALUE!</v>
      </c>
      <c r="AI150" s="32" t="e">
        <f>IF(E150="H",T150-HLOOKUP(V150,Masterh!$C$1:$CX$9,9,FALSE),T150-HLOOKUP(V150,Masterf!$C$1:$CD$9,9,FALSE))</f>
        <v>#VALUE!</v>
      </c>
      <c r="AJ150" s="51" t="str">
        <f t="shared" si="27"/>
        <v xml:space="preserve"> </v>
      </c>
      <c r="AK150" s="37"/>
      <c r="AL150" s="52" t="str">
        <f t="shared" si="28"/>
        <v xml:space="preserve"> </v>
      </c>
      <c r="AM150" s="53" t="str">
        <f t="shared" si="29"/>
        <v xml:space="preserve"> </v>
      </c>
      <c r="AN150" s="37" t="e">
        <f>IF(AND(H150&lt;1920),VLOOKUP(K150,Masterh!$F$11:$P$29,11),IF(AND(H150&gt;=1920,H150&lt;1941),VLOOKUP(K150,Masterh!$F$11:$P$29,11),IF(AND(H150&gt;=1941,H150&lt;1946),VLOOKUP(K150,Masterh!$F$11:$P$29,10),IF(AND(H150&gt;=1946,H150&lt;1951),VLOOKUP(K150,Masterh!$F$11:$P$29,9),IF(AND(H150&gt;=1951,H150&lt;1956),VLOOKUP(K150,Masterh!$F$11:$P$29,8),IF(AND(H150&gt;=1956,H150&lt;1961),VLOOKUP(K150,Masterh!$F$11:$P$29,7),IF(AND(H150&gt;=1961,H150&lt;1966),VLOOKUP(K150,Masterh!$F$11:$P$29,6),IF(AND(H150&gt;=1966,H150&lt;1971),VLOOKUP(K150,Masterh!$F$11:$P$29,5),IF(AND(H150&gt;=1971,H150&lt;1976),VLOOKUP(K150,Masterh!$F$11:$P$29,4),IF(AND(H150&gt;=1976,H150&lt;1981),VLOOKUP(K150,Masterh!$F$11:$P$29,3),IF(AND(H150&gt;=1981,H150&lt;1986),VLOOKUP(K150,Masterh!$F$11:$P$29,2),"SENIOR")))))))))))</f>
        <v>#N/A</v>
      </c>
      <c r="AO150" s="37" t="e">
        <f>IF(AND(H150&lt;1951),VLOOKUP(K150,Masterf!$F$11:$N$25,9),IF(AND(H150&gt;=1951,H150&lt;1956),VLOOKUP(K150,Masterf!$F$11:$N$25,8),IF(AND(H150&gt;=1956,H150&lt;1961),VLOOKUP(K150,Masterf!$F$11:$N$25,7),IF(AND(H150&gt;=1961,H150&lt;1966),VLOOKUP(K150,Masterf!$F$11:$N$25,6),IF(AND(H150&gt;=1966,H150&lt;1971),VLOOKUP(K150,Masterf!$F$11:$N$25,5),IF(AND(H150&gt;=1971,H150&lt;1976),VLOOKUP(K150,Masterf!$F$11:$N$25,4),IF(AND(H150&gt;=1976,H150&lt;1981),VLOOKUP(K150,Masterf!$F$11:$N$25,3),IF(AND(H150&gt;=1981,H150&lt;1986),VLOOKUP(K150,Masterf!$F$11:$N$25,2),"SENIOR"))))))))</f>
        <v>#N/A</v>
      </c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</row>
    <row r="151" spans="2:124" s="5" customFormat="1" ht="30" customHeight="1" x14ac:dyDescent="0.2">
      <c r="B151" s="170"/>
      <c r="C151" s="171"/>
      <c r="D151" s="172"/>
      <c r="E151" s="173"/>
      <c r="F151" s="174" t="s">
        <v>30</v>
      </c>
      <c r="G151" s="175" t="s">
        <v>30</v>
      </c>
      <c r="H151" s="176"/>
      <c r="I151" s="177"/>
      <c r="J151" s="178" t="s">
        <v>30</v>
      </c>
      <c r="K151" s="179"/>
      <c r="L151" s="180"/>
      <c r="M151" s="181"/>
      <c r="N151" s="181"/>
      <c r="O151" s="182" t="str">
        <f t="shared" si="21"/>
        <v/>
      </c>
      <c r="P151" s="180"/>
      <c r="Q151" s="181"/>
      <c r="R151" s="181"/>
      <c r="S151" s="182" t="str">
        <f t="shared" si="22"/>
        <v/>
      </c>
      <c r="T151" s="207" t="str">
        <f t="shared" si="23"/>
        <v/>
      </c>
      <c r="U151" s="183" t="str">
        <f t="shared" si="24"/>
        <v xml:space="preserve">   </v>
      </c>
      <c r="V151" s="184" t="str">
        <f t="shared" si="25"/>
        <v xml:space="preserve"> </v>
      </c>
      <c r="W151" s="185" t="str">
        <f t="shared" si="26"/>
        <v/>
      </c>
      <c r="X151" s="209" t="str">
        <f>IF(E151="","",W151*VLOOKUP(2020-H151,Masterh!C$17:D$72,2,FALSE))</f>
        <v/>
      </c>
      <c r="Y151" s="73"/>
      <c r="AA151" s="37"/>
      <c r="AB151" s="32" t="e">
        <f>IF(E151="H",T151-HLOOKUP(V151,Masterh!$C$1:$CX$9,2,FALSE),T151-HLOOKUP(V151,Masterf!$C$1:$CD$9,2,FALSE))</f>
        <v>#VALUE!</v>
      </c>
      <c r="AC151" s="32" t="e">
        <f>IF(E151="H",T151-HLOOKUP(V151,Masterh!$C$1:$CX$9,3,FALSE),T151-HLOOKUP(V151,Masterf!$C$1:$CD$9,3,FALSE))</f>
        <v>#VALUE!</v>
      </c>
      <c r="AD151" s="32" t="e">
        <f>IF(E151="H",T151-HLOOKUP(V151,Masterh!$C$1:$CX$9,4,FALSE),T151-HLOOKUP(V151,Masterf!$C$1:$CD$9,4,FALSE))</f>
        <v>#VALUE!</v>
      </c>
      <c r="AE151" s="32" t="e">
        <f>IF(E151="H",T151-HLOOKUP(V151,Masterh!$C$1:$CX$9,5,FALSE),T151-HLOOKUP(V151,Masterf!$C$1:$CD$9,5,FALSE))</f>
        <v>#VALUE!</v>
      </c>
      <c r="AF151" s="32" t="e">
        <f>IF(E151="H",T151-HLOOKUP(V151,Masterh!$C$1:$CX$9,6,FALSE),T151-HLOOKUP(V151,Masterf!$C$1:$CD$9,6,FALSE))</f>
        <v>#VALUE!</v>
      </c>
      <c r="AG151" s="32" t="e">
        <f>IF(E151="H",T151-HLOOKUP(V151,Masterh!$C$1:$CX$9,7,FALSE),T151-HLOOKUP(V151,Masterf!$C$1:$CD$9,7,FALSE))</f>
        <v>#VALUE!</v>
      </c>
      <c r="AH151" s="32" t="e">
        <f>IF(E151="H",T151-HLOOKUP(V151,Masterh!$C$1:$CX$9,8,FALSE),T151-HLOOKUP(V151,Masterf!$C$1:$CD$9,8,FALSE))</f>
        <v>#VALUE!</v>
      </c>
      <c r="AI151" s="32" t="e">
        <f>IF(E151="H",T151-HLOOKUP(V151,Masterh!$C$1:$CX$9,9,FALSE),T151-HLOOKUP(V151,Masterf!$C$1:$CD$9,9,FALSE))</f>
        <v>#VALUE!</v>
      </c>
      <c r="AJ151" s="51" t="str">
        <f t="shared" si="27"/>
        <v xml:space="preserve"> </v>
      </c>
      <c r="AK151" s="37"/>
      <c r="AL151" s="52" t="str">
        <f t="shared" si="28"/>
        <v xml:space="preserve"> </v>
      </c>
      <c r="AM151" s="53" t="str">
        <f t="shared" si="29"/>
        <v xml:space="preserve"> </v>
      </c>
      <c r="AN151" s="37" t="e">
        <f>IF(AND(H151&lt;1920),VLOOKUP(K151,Masterh!$F$11:$P$29,11),IF(AND(H151&gt;=1920,H151&lt;1941),VLOOKUP(K151,Masterh!$F$11:$P$29,11),IF(AND(H151&gt;=1941,H151&lt;1946),VLOOKUP(K151,Masterh!$F$11:$P$29,10),IF(AND(H151&gt;=1946,H151&lt;1951),VLOOKUP(K151,Masterh!$F$11:$P$29,9),IF(AND(H151&gt;=1951,H151&lt;1956),VLOOKUP(K151,Masterh!$F$11:$P$29,8),IF(AND(H151&gt;=1956,H151&lt;1961),VLOOKUP(K151,Masterh!$F$11:$P$29,7),IF(AND(H151&gt;=1961,H151&lt;1966),VLOOKUP(K151,Masterh!$F$11:$P$29,6),IF(AND(H151&gt;=1966,H151&lt;1971),VLOOKUP(K151,Masterh!$F$11:$P$29,5),IF(AND(H151&gt;=1971,H151&lt;1976),VLOOKUP(K151,Masterh!$F$11:$P$29,4),IF(AND(H151&gt;=1976,H151&lt;1981),VLOOKUP(K151,Masterh!$F$11:$P$29,3),IF(AND(H151&gt;=1981,H151&lt;1986),VLOOKUP(K151,Masterh!$F$11:$P$29,2),"SENIOR")))))))))))</f>
        <v>#N/A</v>
      </c>
      <c r="AO151" s="37" t="e">
        <f>IF(AND(H151&lt;1951),VLOOKUP(K151,Masterf!$F$11:$N$25,9),IF(AND(H151&gt;=1951,H151&lt;1956),VLOOKUP(K151,Masterf!$F$11:$N$25,8),IF(AND(H151&gt;=1956,H151&lt;1961),VLOOKUP(K151,Masterf!$F$11:$N$25,7),IF(AND(H151&gt;=1961,H151&lt;1966),VLOOKUP(K151,Masterf!$F$11:$N$25,6),IF(AND(H151&gt;=1966,H151&lt;1971),VLOOKUP(K151,Masterf!$F$11:$N$25,5),IF(AND(H151&gt;=1971,H151&lt;1976),VLOOKUP(K151,Masterf!$F$11:$N$25,4),IF(AND(H151&gt;=1976,H151&lt;1981),VLOOKUP(K151,Masterf!$F$11:$N$25,3),IF(AND(H151&gt;=1981,H151&lt;1986),VLOOKUP(K151,Masterf!$F$11:$N$25,2),"SENIOR"))))))))</f>
        <v>#N/A</v>
      </c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</row>
    <row r="152" spans="2:124" s="5" customFormat="1" ht="30" customHeight="1" x14ac:dyDescent="0.2">
      <c r="B152" s="170"/>
      <c r="C152" s="171"/>
      <c r="D152" s="172"/>
      <c r="E152" s="173"/>
      <c r="F152" s="174" t="s">
        <v>30</v>
      </c>
      <c r="G152" s="175" t="s">
        <v>30</v>
      </c>
      <c r="H152" s="176"/>
      <c r="I152" s="177"/>
      <c r="J152" s="178" t="s">
        <v>30</v>
      </c>
      <c r="K152" s="179"/>
      <c r="L152" s="180"/>
      <c r="M152" s="181"/>
      <c r="N152" s="181"/>
      <c r="O152" s="182" t="str">
        <f t="shared" si="21"/>
        <v/>
      </c>
      <c r="P152" s="180"/>
      <c r="Q152" s="181"/>
      <c r="R152" s="181"/>
      <c r="S152" s="182" t="str">
        <f t="shared" si="22"/>
        <v/>
      </c>
      <c r="T152" s="207" t="str">
        <f t="shared" si="23"/>
        <v/>
      </c>
      <c r="U152" s="183" t="str">
        <f t="shared" si="24"/>
        <v xml:space="preserve">   </v>
      </c>
      <c r="V152" s="184" t="str">
        <f t="shared" si="25"/>
        <v xml:space="preserve"> </v>
      </c>
      <c r="W152" s="185" t="str">
        <f t="shared" si="26"/>
        <v/>
      </c>
      <c r="X152" s="209" t="str">
        <f>IF(E152="","",W152*VLOOKUP(2020-H152,Masterh!C$17:D$72,2,FALSE))</f>
        <v/>
      </c>
      <c r="Y152" s="73"/>
      <c r="AA152" s="37"/>
      <c r="AB152" s="32" t="e">
        <f>IF(E152="H",T152-HLOOKUP(V152,Masterh!$C$1:$CX$9,2,FALSE),T152-HLOOKUP(V152,Masterf!$C$1:$CD$9,2,FALSE))</f>
        <v>#VALUE!</v>
      </c>
      <c r="AC152" s="32" t="e">
        <f>IF(E152="H",T152-HLOOKUP(V152,Masterh!$C$1:$CX$9,3,FALSE),T152-HLOOKUP(V152,Masterf!$C$1:$CD$9,3,FALSE))</f>
        <v>#VALUE!</v>
      </c>
      <c r="AD152" s="32" t="e">
        <f>IF(E152="H",T152-HLOOKUP(V152,Masterh!$C$1:$CX$9,4,FALSE),T152-HLOOKUP(V152,Masterf!$C$1:$CD$9,4,FALSE))</f>
        <v>#VALUE!</v>
      </c>
      <c r="AE152" s="32" t="e">
        <f>IF(E152="H",T152-HLOOKUP(V152,Masterh!$C$1:$CX$9,5,FALSE),T152-HLOOKUP(V152,Masterf!$C$1:$CD$9,5,FALSE))</f>
        <v>#VALUE!</v>
      </c>
      <c r="AF152" s="32" t="e">
        <f>IF(E152="H",T152-HLOOKUP(V152,Masterh!$C$1:$CX$9,6,FALSE),T152-HLOOKUP(V152,Masterf!$C$1:$CD$9,6,FALSE))</f>
        <v>#VALUE!</v>
      </c>
      <c r="AG152" s="32" t="e">
        <f>IF(E152="H",T152-HLOOKUP(V152,Masterh!$C$1:$CX$9,7,FALSE),T152-HLOOKUP(V152,Masterf!$C$1:$CD$9,7,FALSE))</f>
        <v>#VALUE!</v>
      </c>
      <c r="AH152" s="32" t="e">
        <f>IF(E152="H",T152-HLOOKUP(V152,Masterh!$C$1:$CX$9,8,FALSE),T152-HLOOKUP(V152,Masterf!$C$1:$CD$9,8,FALSE))</f>
        <v>#VALUE!</v>
      </c>
      <c r="AI152" s="32" t="e">
        <f>IF(E152="H",T152-HLOOKUP(V152,Masterh!$C$1:$CX$9,9,FALSE),T152-HLOOKUP(V152,Masterf!$C$1:$CD$9,9,FALSE))</f>
        <v>#VALUE!</v>
      </c>
      <c r="AJ152" s="51" t="str">
        <f t="shared" si="27"/>
        <v xml:space="preserve"> </v>
      </c>
      <c r="AK152" s="37"/>
      <c r="AL152" s="52" t="str">
        <f t="shared" si="28"/>
        <v xml:space="preserve"> </v>
      </c>
      <c r="AM152" s="53" t="str">
        <f t="shared" si="29"/>
        <v xml:space="preserve"> </v>
      </c>
      <c r="AN152" s="37" t="e">
        <f>IF(AND(H152&lt;1920),VLOOKUP(K152,Masterh!$F$11:$P$29,11),IF(AND(H152&gt;=1920,H152&lt;1941),VLOOKUP(K152,Masterh!$F$11:$P$29,11),IF(AND(H152&gt;=1941,H152&lt;1946),VLOOKUP(K152,Masterh!$F$11:$P$29,10),IF(AND(H152&gt;=1946,H152&lt;1951),VLOOKUP(K152,Masterh!$F$11:$P$29,9),IF(AND(H152&gt;=1951,H152&lt;1956),VLOOKUP(K152,Masterh!$F$11:$P$29,8),IF(AND(H152&gt;=1956,H152&lt;1961),VLOOKUP(K152,Masterh!$F$11:$P$29,7),IF(AND(H152&gt;=1961,H152&lt;1966),VLOOKUP(K152,Masterh!$F$11:$P$29,6),IF(AND(H152&gt;=1966,H152&lt;1971),VLOOKUP(K152,Masterh!$F$11:$P$29,5),IF(AND(H152&gt;=1971,H152&lt;1976),VLOOKUP(K152,Masterh!$F$11:$P$29,4),IF(AND(H152&gt;=1976,H152&lt;1981),VLOOKUP(K152,Masterh!$F$11:$P$29,3),IF(AND(H152&gt;=1981,H152&lt;1986),VLOOKUP(K152,Masterh!$F$11:$P$29,2),"SENIOR")))))))))))</f>
        <v>#N/A</v>
      </c>
      <c r="AO152" s="37" t="e">
        <f>IF(AND(H152&lt;1951),VLOOKUP(K152,Masterf!$F$11:$N$25,9),IF(AND(H152&gt;=1951,H152&lt;1956),VLOOKUP(K152,Masterf!$F$11:$N$25,8),IF(AND(H152&gt;=1956,H152&lt;1961),VLOOKUP(K152,Masterf!$F$11:$N$25,7),IF(AND(H152&gt;=1961,H152&lt;1966),VLOOKUP(K152,Masterf!$F$11:$N$25,6),IF(AND(H152&gt;=1966,H152&lt;1971),VLOOKUP(K152,Masterf!$F$11:$N$25,5),IF(AND(H152&gt;=1971,H152&lt;1976),VLOOKUP(K152,Masterf!$F$11:$N$25,4),IF(AND(H152&gt;=1976,H152&lt;1981),VLOOKUP(K152,Masterf!$F$11:$N$25,3),IF(AND(H152&gt;=1981,H152&lt;1986),VLOOKUP(K152,Masterf!$F$11:$N$25,2),"SENIOR"))))))))</f>
        <v>#N/A</v>
      </c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</row>
    <row r="153" spans="2:124" s="5" customFormat="1" ht="30" customHeight="1" x14ac:dyDescent="0.2">
      <c r="B153" s="170"/>
      <c r="C153" s="171"/>
      <c r="D153" s="172"/>
      <c r="E153" s="173"/>
      <c r="F153" s="174" t="s">
        <v>30</v>
      </c>
      <c r="G153" s="175" t="s">
        <v>30</v>
      </c>
      <c r="H153" s="176"/>
      <c r="I153" s="177"/>
      <c r="J153" s="178" t="s">
        <v>30</v>
      </c>
      <c r="K153" s="179"/>
      <c r="L153" s="180"/>
      <c r="M153" s="181"/>
      <c r="N153" s="181"/>
      <c r="O153" s="182" t="str">
        <f t="shared" si="21"/>
        <v/>
      </c>
      <c r="P153" s="180"/>
      <c r="Q153" s="181"/>
      <c r="R153" s="181"/>
      <c r="S153" s="182" t="str">
        <f t="shared" si="22"/>
        <v/>
      </c>
      <c r="T153" s="207" t="str">
        <f t="shared" si="23"/>
        <v/>
      </c>
      <c r="U153" s="183" t="str">
        <f t="shared" si="24"/>
        <v xml:space="preserve">   </v>
      </c>
      <c r="V153" s="184" t="str">
        <f t="shared" si="25"/>
        <v xml:space="preserve"> </v>
      </c>
      <c r="W153" s="185" t="str">
        <f t="shared" si="26"/>
        <v/>
      </c>
      <c r="X153" s="209" t="str">
        <f>IF(E153="","",W153*VLOOKUP(2020-H153,Masterh!C$17:D$72,2,FALSE))</f>
        <v/>
      </c>
      <c r="Y153" s="73"/>
      <c r="AA153" s="37"/>
      <c r="AB153" s="32" t="e">
        <f>IF(E153="H",T153-HLOOKUP(V153,Masterh!$C$1:$CX$9,2,FALSE),T153-HLOOKUP(V153,Masterf!$C$1:$CD$9,2,FALSE))</f>
        <v>#VALUE!</v>
      </c>
      <c r="AC153" s="32" t="e">
        <f>IF(E153="H",T153-HLOOKUP(V153,Masterh!$C$1:$CX$9,3,FALSE),T153-HLOOKUP(V153,Masterf!$C$1:$CD$9,3,FALSE))</f>
        <v>#VALUE!</v>
      </c>
      <c r="AD153" s="32" t="e">
        <f>IF(E153="H",T153-HLOOKUP(V153,Masterh!$C$1:$CX$9,4,FALSE),T153-HLOOKUP(V153,Masterf!$C$1:$CD$9,4,FALSE))</f>
        <v>#VALUE!</v>
      </c>
      <c r="AE153" s="32" t="e">
        <f>IF(E153="H",T153-HLOOKUP(V153,Masterh!$C$1:$CX$9,5,FALSE),T153-HLOOKUP(V153,Masterf!$C$1:$CD$9,5,FALSE))</f>
        <v>#VALUE!</v>
      </c>
      <c r="AF153" s="32" t="e">
        <f>IF(E153="H",T153-HLOOKUP(V153,Masterh!$C$1:$CX$9,6,FALSE),T153-HLOOKUP(V153,Masterf!$C$1:$CD$9,6,FALSE))</f>
        <v>#VALUE!</v>
      </c>
      <c r="AG153" s="32" t="e">
        <f>IF(E153="H",T153-HLOOKUP(V153,Masterh!$C$1:$CX$9,7,FALSE),T153-HLOOKUP(V153,Masterf!$C$1:$CD$9,7,FALSE))</f>
        <v>#VALUE!</v>
      </c>
      <c r="AH153" s="32" t="e">
        <f>IF(E153="H",T153-HLOOKUP(V153,Masterh!$C$1:$CX$9,8,FALSE),T153-HLOOKUP(V153,Masterf!$C$1:$CD$9,8,FALSE))</f>
        <v>#VALUE!</v>
      </c>
      <c r="AI153" s="32" t="e">
        <f>IF(E153="H",T153-HLOOKUP(V153,Masterh!$C$1:$CX$9,9,FALSE),T153-HLOOKUP(V153,Masterf!$C$1:$CD$9,9,FALSE))</f>
        <v>#VALUE!</v>
      </c>
      <c r="AJ153" s="51" t="str">
        <f t="shared" si="27"/>
        <v xml:space="preserve"> </v>
      </c>
      <c r="AK153" s="37"/>
      <c r="AL153" s="52" t="str">
        <f t="shared" si="28"/>
        <v xml:space="preserve"> </v>
      </c>
      <c r="AM153" s="53" t="str">
        <f t="shared" si="29"/>
        <v xml:space="preserve"> </v>
      </c>
      <c r="AN153" s="37" t="e">
        <f>IF(AND(H153&lt;1920),VLOOKUP(K153,Masterh!$F$11:$P$29,11),IF(AND(H153&gt;=1920,H153&lt;1941),VLOOKUP(K153,Masterh!$F$11:$P$29,11),IF(AND(H153&gt;=1941,H153&lt;1946),VLOOKUP(K153,Masterh!$F$11:$P$29,10),IF(AND(H153&gt;=1946,H153&lt;1951),VLOOKUP(K153,Masterh!$F$11:$P$29,9),IF(AND(H153&gt;=1951,H153&lt;1956),VLOOKUP(K153,Masterh!$F$11:$P$29,8),IF(AND(H153&gt;=1956,H153&lt;1961),VLOOKUP(K153,Masterh!$F$11:$P$29,7),IF(AND(H153&gt;=1961,H153&lt;1966),VLOOKUP(K153,Masterh!$F$11:$P$29,6),IF(AND(H153&gt;=1966,H153&lt;1971),VLOOKUP(K153,Masterh!$F$11:$P$29,5),IF(AND(H153&gt;=1971,H153&lt;1976),VLOOKUP(K153,Masterh!$F$11:$P$29,4),IF(AND(H153&gt;=1976,H153&lt;1981),VLOOKUP(K153,Masterh!$F$11:$P$29,3),IF(AND(H153&gt;=1981,H153&lt;1986),VLOOKUP(K153,Masterh!$F$11:$P$29,2),"SENIOR")))))))))))</f>
        <v>#N/A</v>
      </c>
      <c r="AO153" s="37" t="e">
        <f>IF(AND(H153&lt;1951),VLOOKUP(K153,Masterf!$F$11:$N$25,9),IF(AND(H153&gt;=1951,H153&lt;1956),VLOOKUP(K153,Masterf!$F$11:$N$25,8),IF(AND(H153&gt;=1956,H153&lt;1961),VLOOKUP(K153,Masterf!$F$11:$N$25,7),IF(AND(H153&gt;=1961,H153&lt;1966),VLOOKUP(K153,Masterf!$F$11:$N$25,6),IF(AND(H153&gt;=1966,H153&lt;1971),VLOOKUP(K153,Masterf!$F$11:$N$25,5),IF(AND(H153&gt;=1971,H153&lt;1976),VLOOKUP(K153,Masterf!$F$11:$N$25,4),IF(AND(H153&gt;=1976,H153&lt;1981),VLOOKUP(K153,Masterf!$F$11:$N$25,3),IF(AND(H153&gt;=1981,H153&lt;1986),VLOOKUP(K153,Masterf!$F$11:$N$25,2),"SENIOR"))))))))</f>
        <v>#N/A</v>
      </c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</row>
    <row r="154" spans="2:124" s="5" customFormat="1" ht="30" customHeight="1" x14ac:dyDescent="0.2">
      <c r="B154" s="170"/>
      <c r="C154" s="171"/>
      <c r="D154" s="172"/>
      <c r="E154" s="173"/>
      <c r="F154" s="174" t="s">
        <v>30</v>
      </c>
      <c r="G154" s="175" t="s">
        <v>30</v>
      </c>
      <c r="H154" s="176"/>
      <c r="I154" s="177"/>
      <c r="J154" s="178" t="s">
        <v>30</v>
      </c>
      <c r="K154" s="179"/>
      <c r="L154" s="180"/>
      <c r="M154" s="181"/>
      <c r="N154" s="181"/>
      <c r="O154" s="182" t="str">
        <f t="shared" si="21"/>
        <v/>
      </c>
      <c r="P154" s="180"/>
      <c r="Q154" s="181"/>
      <c r="R154" s="181"/>
      <c r="S154" s="182" t="str">
        <f t="shared" si="22"/>
        <v/>
      </c>
      <c r="T154" s="207" t="str">
        <f t="shared" si="23"/>
        <v/>
      </c>
      <c r="U154" s="183" t="str">
        <f t="shared" si="24"/>
        <v xml:space="preserve">   </v>
      </c>
      <c r="V154" s="184" t="str">
        <f t="shared" si="25"/>
        <v xml:space="preserve"> </v>
      </c>
      <c r="W154" s="185" t="str">
        <f t="shared" si="26"/>
        <v/>
      </c>
      <c r="X154" s="209" t="str">
        <f>IF(E154="","",W154*VLOOKUP(2020-H154,Masterh!C$17:D$72,2,FALSE))</f>
        <v/>
      </c>
      <c r="Y154" s="73"/>
      <c r="AA154" s="37"/>
      <c r="AB154" s="32" t="e">
        <f>IF(E154="H",T154-HLOOKUP(V154,Masterh!$C$1:$CX$9,2,FALSE),T154-HLOOKUP(V154,Masterf!$C$1:$CD$9,2,FALSE))</f>
        <v>#VALUE!</v>
      </c>
      <c r="AC154" s="32" t="e">
        <f>IF(E154="H",T154-HLOOKUP(V154,Masterh!$C$1:$CX$9,3,FALSE),T154-HLOOKUP(V154,Masterf!$C$1:$CD$9,3,FALSE))</f>
        <v>#VALUE!</v>
      </c>
      <c r="AD154" s="32" t="e">
        <f>IF(E154="H",T154-HLOOKUP(V154,Masterh!$C$1:$CX$9,4,FALSE),T154-HLOOKUP(V154,Masterf!$C$1:$CD$9,4,FALSE))</f>
        <v>#VALUE!</v>
      </c>
      <c r="AE154" s="32" t="e">
        <f>IF(E154="H",T154-HLOOKUP(V154,Masterh!$C$1:$CX$9,5,FALSE),T154-HLOOKUP(V154,Masterf!$C$1:$CD$9,5,FALSE))</f>
        <v>#VALUE!</v>
      </c>
      <c r="AF154" s="32" t="e">
        <f>IF(E154="H",T154-HLOOKUP(V154,Masterh!$C$1:$CX$9,6,FALSE),T154-HLOOKUP(V154,Masterf!$C$1:$CD$9,6,FALSE))</f>
        <v>#VALUE!</v>
      </c>
      <c r="AG154" s="32" t="e">
        <f>IF(E154="H",T154-HLOOKUP(V154,Masterh!$C$1:$CX$9,7,FALSE),T154-HLOOKUP(V154,Masterf!$C$1:$CD$9,7,FALSE))</f>
        <v>#VALUE!</v>
      </c>
      <c r="AH154" s="32" t="e">
        <f>IF(E154="H",T154-HLOOKUP(V154,Masterh!$C$1:$CX$9,8,FALSE),T154-HLOOKUP(V154,Masterf!$C$1:$CD$9,8,FALSE))</f>
        <v>#VALUE!</v>
      </c>
      <c r="AI154" s="32" t="e">
        <f>IF(E154="H",T154-HLOOKUP(V154,Masterh!$C$1:$CX$9,9,FALSE),T154-HLOOKUP(V154,Masterf!$C$1:$CD$9,9,FALSE))</f>
        <v>#VALUE!</v>
      </c>
      <c r="AJ154" s="51" t="str">
        <f t="shared" si="27"/>
        <v xml:space="preserve"> </v>
      </c>
      <c r="AK154" s="37"/>
      <c r="AL154" s="52" t="str">
        <f t="shared" si="28"/>
        <v xml:space="preserve"> </v>
      </c>
      <c r="AM154" s="53" t="str">
        <f t="shared" si="29"/>
        <v xml:space="preserve"> </v>
      </c>
      <c r="AN154" s="37" t="e">
        <f>IF(AND(H154&lt;1920),VLOOKUP(K154,Masterh!$F$11:$P$29,11),IF(AND(H154&gt;=1920,H154&lt;1941),VLOOKUP(K154,Masterh!$F$11:$P$29,11),IF(AND(H154&gt;=1941,H154&lt;1946),VLOOKUP(K154,Masterh!$F$11:$P$29,10),IF(AND(H154&gt;=1946,H154&lt;1951),VLOOKUP(K154,Masterh!$F$11:$P$29,9),IF(AND(H154&gt;=1951,H154&lt;1956),VLOOKUP(K154,Masterh!$F$11:$P$29,8),IF(AND(H154&gt;=1956,H154&lt;1961),VLOOKUP(K154,Masterh!$F$11:$P$29,7),IF(AND(H154&gt;=1961,H154&lt;1966),VLOOKUP(K154,Masterh!$F$11:$P$29,6),IF(AND(H154&gt;=1966,H154&lt;1971),VLOOKUP(K154,Masterh!$F$11:$P$29,5),IF(AND(H154&gt;=1971,H154&lt;1976),VLOOKUP(K154,Masterh!$F$11:$P$29,4),IF(AND(H154&gt;=1976,H154&lt;1981),VLOOKUP(K154,Masterh!$F$11:$P$29,3),IF(AND(H154&gt;=1981,H154&lt;1986),VLOOKUP(K154,Masterh!$F$11:$P$29,2),"SENIOR")))))))))))</f>
        <v>#N/A</v>
      </c>
      <c r="AO154" s="37" t="e">
        <f>IF(AND(H154&lt;1951),VLOOKUP(K154,Masterf!$F$11:$N$25,9),IF(AND(H154&gt;=1951,H154&lt;1956),VLOOKUP(K154,Masterf!$F$11:$N$25,8),IF(AND(H154&gt;=1956,H154&lt;1961),VLOOKUP(K154,Masterf!$F$11:$N$25,7),IF(AND(H154&gt;=1961,H154&lt;1966),VLOOKUP(K154,Masterf!$F$11:$N$25,6),IF(AND(H154&gt;=1966,H154&lt;1971),VLOOKUP(K154,Masterf!$F$11:$N$25,5),IF(AND(H154&gt;=1971,H154&lt;1976),VLOOKUP(K154,Masterf!$F$11:$N$25,4),IF(AND(H154&gt;=1976,H154&lt;1981),VLOOKUP(K154,Masterf!$F$11:$N$25,3),IF(AND(H154&gt;=1981,H154&lt;1986),VLOOKUP(K154,Masterf!$F$11:$N$25,2),"SENIOR"))))))))</f>
        <v>#N/A</v>
      </c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</row>
    <row r="155" spans="2:124" s="5" customFormat="1" ht="30" customHeight="1" x14ac:dyDescent="0.2">
      <c r="B155" s="170"/>
      <c r="C155" s="171"/>
      <c r="D155" s="172"/>
      <c r="E155" s="173"/>
      <c r="F155" s="174" t="s">
        <v>30</v>
      </c>
      <c r="G155" s="175" t="s">
        <v>30</v>
      </c>
      <c r="H155" s="176"/>
      <c r="I155" s="177"/>
      <c r="J155" s="178" t="s">
        <v>30</v>
      </c>
      <c r="K155" s="179"/>
      <c r="L155" s="180"/>
      <c r="M155" s="181"/>
      <c r="N155" s="181"/>
      <c r="O155" s="182" t="str">
        <f t="shared" si="21"/>
        <v/>
      </c>
      <c r="P155" s="180"/>
      <c r="Q155" s="181"/>
      <c r="R155" s="181"/>
      <c r="S155" s="182" t="str">
        <f t="shared" si="22"/>
        <v/>
      </c>
      <c r="T155" s="207" t="str">
        <f t="shared" si="23"/>
        <v/>
      </c>
      <c r="U155" s="183" t="str">
        <f t="shared" si="24"/>
        <v xml:space="preserve">   </v>
      </c>
      <c r="V155" s="184" t="str">
        <f t="shared" si="25"/>
        <v xml:space="preserve"> </v>
      </c>
      <c r="W155" s="185" t="str">
        <f t="shared" si="26"/>
        <v/>
      </c>
      <c r="X155" s="209" t="str">
        <f>IF(E155="","",W155*VLOOKUP(2020-H155,Masterh!C$17:D$72,2,FALSE))</f>
        <v/>
      </c>
      <c r="Y155" s="73"/>
      <c r="AA155" s="37"/>
      <c r="AB155" s="32" t="e">
        <f>IF(E155="H",T155-HLOOKUP(V155,Masterh!$C$1:$CX$9,2,FALSE),T155-HLOOKUP(V155,Masterf!$C$1:$CD$9,2,FALSE))</f>
        <v>#VALUE!</v>
      </c>
      <c r="AC155" s="32" t="e">
        <f>IF(E155="H",T155-HLOOKUP(V155,Masterh!$C$1:$CX$9,3,FALSE),T155-HLOOKUP(V155,Masterf!$C$1:$CD$9,3,FALSE))</f>
        <v>#VALUE!</v>
      </c>
      <c r="AD155" s="32" t="e">
        <f>IF(E155="H",T155-HLOOKUP(V155,Masterh!$C$1:$CX$9,4,FALSE),T155-HLOOKUP(V155,Masterf!$C$1:$CD$9,4,FALSE))</f>
        <v>#VALUE!</v>
      </c>
      <c r="AE155" s="32" t="e">
        <f>IF(E155="H",T155-HLOOKUP(V155,Masterh!$C$1:$CX$9,5,FALSE),T155-HLOOKUP(V155,Masterf!$C$1:$CD$9,5,FALSE))</f>
        <v>#VALUE!</v>
      </c>
      <c r="AF155" s="32" t="e">
        <f>IF(E155="H",T155-HLOOKUP(V155,Masterh!$C$1:$CX$9,6,FALSE),T155-HLOOKUP(V155,Masterf!$C$1:$CD$9,6,FALSE))</f>
        <v>#VALUE!</v>
      </c>
      <c r="AG155" s="32" t="e">
        <f>IF(E155="H",T155-HLOOKUP(V155,Masterh!$C$1:$CX$9,7,FALSE),T155-HLOOKUP(V155,Masterf!$C$1:$CD$9,7,FALSE))</f>
        <v>#VALUE!</v>
      </c>
      <c r="AH155" s="32" t="e">
        <f>IF(E155="H",T155-HLOOKUP(V155,Masterh!$C$1:$CX$9,8,FALSE),T155-HLOOKUP(V155,Masterf!$C$1:$CD$9,8,FALSE))</f>
        <v>#VALUE!</v>
      </c>
      <c r="AI155" s="32" t="e">
        <f>IF(E155="H",T155-HLOOKUP(V155,Masterh!$C$1:$CX$9,9,FALSE),T155-HLOOKUP(V155,Masterf!$C$1:$CD$9,9,FALSE))</f>
        <v>#VALUE!</v>
      </c>
      <c r="AJ155" s="51" t="str">
        <f t="shared" si="27"/>
        <v xml:space="preserve"> </v>
      </c>
      <c r="AK155" s="37"/>
      <c r="AL155" s="52" t="str">
        <f t="shared" si="28"/>
        <v xml:space="preserve"> </v>
      </c>
      <c r="AM155" s="53" t="str">
        <f t="shared" si="29"/>
        <v xml:space="preserve"> </v>
      </c>
      <c r="AN155" s="37" t="e">
        <f>IF(AND(H155&lt;1920),VLOOKUP(K155,Masterh!$F$11:$P$29,11),IF(AND(H155&gt;=1920,H155&lt;1941),VLOOKUP(K155,Masterh!$F$11:$P$29,11),IF(AND(H155&gt;=1941,H155&lt;1946),VLOOKUP(K155,Masterh!$F$11:$P$29,10),IF(AND(H155&gt;=1946,H155&lt;1951),VLOOKUP(K155,Masterh!$F$11:$P$29,9),IF(AND(H155&gt;=1951,H155&lt;1956),VLOOKUP(K155,Masterh!$F$11:$P$29,8),IF(AND(H155&gt;=1956,H155&lt;1961),VLOOKUP(K155,Masterh!$F$11:$P$29,7),IF(AND(H155&gt;=1961,H155&lt;1966),VLOOKUP(K155,Masterh!$F$11:$P$29,6),IF(AND(H155&gt;=1966,H155&lt;1971),VLOOKUP(K155,Masterh!$F$11:$P$29,5),IF(AND(H155&gt;=1971,H155&lt;1976),VLOOKUP(K155,Masterh!$F$11:$P$29,4),IF(AND(H155&gt;=1976,H155&lt;1981),VLOOKUP(K155,Masterh!$F$11:$P$29,3),IF(AND(H155&gt;=1981,H155&lt;1986),VLOOKUP(K155,Masterh!$F$11:$P$29,2),"SENIOR")))))))))))</f>
        <v>#N/A</v>
      </c>
      <c r="AO155" s="37" t="e">
        <f>IF(AND(H155&lt;1951),VLOOKUP(K155,Masterf!$F$11:$N$25,9),IF(AND(H155&gt;=1951,H155&lt;1956),VLOOKUP(K155,Masterf!$F$11:$N$25,8),IF(AND(H155&gt;=1956,H155&lt;1961),VLOOKUP(K155,Masterf!$F$11:$N$25,7),IF(AND(H155&gt;=1961,H155&lt;1966),VLOOKUP(K155,Masterf!$F$11:$N$25,6),IF(AND(H155&gt;=1966,H155&lt;1971),VLOOKUP(K155,Masterf!$F$11:$N$25,5),IF(AND(H155&gt;=1971,H155&lt;1976),VLOOKUP(K155,Masterf!$F$11:$N$25,4),IF(AND(H155&gt;=1976,H155&lt;1981),VLOOKUP(K155,Masterf!$F$11:$N$25,3),IF(AND(H155&gt;=1981,H155&lt;1986),VLOOKUP(K155,Masterf!$F$11:$N$25,2),"SENIOR"))))))))</f>
        <v>#N/A</v>
      </c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</row>
    <row r="156" spans="2:124" s="5" customFormat="1" ht="30" customHeight="1" x14ac:dyDescent="0.2">
      <c r="B156" s="170"/>
      <c r="C156" s="171"/>
      <c r="D156" s="172"/>
      <c r="E156" s="173"/>
      <c r="F156" s="174" t="s">
        <v>30</v>
      </c>
      <c r="G156" s="175" t="s">
        <v>30</v>
      </c>
      <c r="H156" s="176"/>
      <c r="I156" s="177"/>
      <c r="J156" s="178" t="s">
        <v>30</v>
      </c>
      <c r="K156" s="179"/>
      <c r="L156" s="180"/>
      <c r="M156" s="181"/>
      <c r="N156" s="181"/>
      <c r="O156" s="182" t="str">
        <f t="shared" si="21"/>
        <v/>
      </c>
      <c r="P156" s="180"/>
      <c r="Q156" s="181"/>
      <c r="R156" s="181"/>
      <c r="S156" s="182" t="str">
        <f t="shared" si="22"/>
        <v/>
      </c>
      <c r="T156" s="207" t="str">
        <f t="shared" si="23"/>
        <v/>
      </c>
      <c r="U156" s="183" t="str">
        <f t="shared" si="24"/>
        <v xml:space="preserve">   </v>
      </c>
      <c r="V156" s="184" t="str">
        <f t="shared" si="25"/>
        <v xml:space="preserve"> </v>
      </c>
      <c r="W156" s="185" t="str">
        <f t="shared" si="26"/>
        <v/>
      </c>
      <c r="X156" s="209" t="str">
        <f>IF(E156="","",W156*VLOOKUP(2020-H156,Masterh!C$17:D$72,2,FALSE))</f>
        <v/>
      </c>
      <c r="Y156" s="73"/>
      <c r="AA156" s="37"/>
      <c r="AB156" s="32" t="e">
        <f>IF(E156="H",T156-HLOOKUP(V156,Masterh!$C$1:$CX$9,2,FALSE),T156-HLOOKUP(V156,Masterf!$C$1:$CD$9,2,FALSE))</f>
        <v>#VALUE!</v>
      </c>
      <c r="AC156" s="32" t="e">
        <f>IF(E156="H",T156-HLOOKUP(V156,Masterh!$C$1:$CX$9,3,FALSE),T156-HLOOKUP(V156,Masterf!$C$1:$CD$9,3,FALSE))</f>
        <v>#VALUE!</v>
      </c>
      <c r="AD156" s="32" t="e">
        <f>IF(E156="H",T156-HLOOKUP(V156,Masterh!$C$1:$CX$9,4,FALSE),T156-HLOOKUP(V156,Masterf!$C$1:$CD$9,4,FALSE))</f>
        <v>#VALUE!</v>
      </c>
      <c r="AE156" s="32" t="e">
        <f>IF(E156="H",T156-HLOOKUP(V156,Masterh!$C$1:$CX$9,5,FALSE),T156-HLOOKUP(V156,Masterf!$C$1:$CD$9,5,FALSE))</f>
        <v>#VALUE!</v>
      </c>
      <c r="AF156" s="32" t="e">
        <f>IF(E156="H",T156-HLOOKUP(V156,Masterh!$C$1:$CX$9,6,FALSE),T156-HLOOKUP(V156,Masterf!$C$1:$CD$9,6,FALSE))</f>
        <v>#VALUE!</v>
      </c>
      <c r="AG156" s="32" t="e">
        <f>IF(E156="H",T156-HLOOKUP(V156,Masterh!$C$1:$CX$9,7,FALSE),T156-HLOOKUP(V156,Masterf!$C$1:$CD$9,7,FALSE))</f>
        <v>#VALUE!</v>
      </c>
      <c r="AH156" s="32" t="e">
        <f>IF(E156="H",T156-HLOOKUP(V156,Masterh!$C$1:$CX$9,8,FALSE),T156-HLOOKUP(V156,Masterf!$C$1:$CD$9,8,FALSE))</f>
        <v>#VALUE!</v>
      </c>
      <c r="AI156" s="32" t="e">
        <f>IF(E156="H",T156-HLOOKUP(V156,Masterh!$C$1:$CX$9,9,FALSE),T156-HLOOKUP(V156,Masterf!$C$1:$CD$9,9,FALSE))</f>
        <v>#VALUE!</v>
      </c>
      <c r="AJ156" s="51" t="str">
        <f t="shared" si="27"/>
        <v xml:space="preserve"> </v>
      </c>
      <c r="AK156" s="37"/>
      <c r="AL156" s="52" t="str">
        <f t="shared" si="28"/>
        <v xml:space="preserve"> </v>
      </c>
      <c r="AM156" s="53" t="str">
        <f t="shared" si="29"/>
        <v xml:space="preserve"> </v>
      </c>
      <c r="AN156" s="37" t="e">
        <f>IF(AND(H156&lt;1920),VLOOKUP(K156,Masterh!$F$11:$P$29,11),IF(AND(H156&gt;=1920,H156&lt;1941),VLOOKUP(K156,Masterh!$F$11:$P$29,11),IF(AND(H156&gt;=1941,H156&lt;1946),VLOOKUP(K156,Masterh!$F$11:$P$29,10),IF(AND(H156&gt;=1946,H156&lt;1951),VLOOKUP(K156,Masterh!$F$11:$P$29,9),IF(AND(H156&gt;=1951,H156&lt;1956),VLOOKUP(K156,Masterh!$F$11:$P$29,8),IF(AND(H156&gt;=1956,H156&lt;1961),VLOOKUP(K156,Masterh!$F$11:$P$29,7),IF(AND(H156&gt;=1961,H156&lt;1966),VLOOKUP(K156,Masterh!$F$11:$P$29,6),IF(AND(H156&gt;=1966,H156&lt;1971),VLOOKUP(K156,Masterh!$F$11:$P$29,5),IF(AND(H156&gt;=1971,H156&lt;1976),VLOOKUP(K156,Masterh!$F$11:$P$29,4),IF(AND(H156&gt;=1976,H156&lt;1981),VLOOKUP(K156,Masterh!$F$11:$P$29,3),IF(AND(H156&gt;=1981,H156&lt;1986),VLOOKUP(K156,Masterh!$F$11:$P$29,2),"SENIOR")))))))))))</f>
        <v>#N/A</v>
      </c>
      <c r="AO156" s="37" t="e">
        <f>IF(AND(H156&lt;1951),VLOOKUP(K156,Masterf!$F$11:$N$25,9),IF(AND(H156&gt;=1951,H156&lt;1956),VLOOKUP(K156,Masterf!$F$11:$N$25,8),IF(AND(H156&gt;=1956,H156&lt;1961),VLOOKUP(K156,Masterf!$F$11:$N$25,7),IF(AND(H156&gt;=1961,H156&lt;1966),VLOOKUP(K156,Masterf!$F$11:$N$25,6),IF(AND(H156&gt;=1966,H156&lt;1971),VLOOKUP(K156,Masterf!$F$11:$N$25,5),IF(AND(H156&gt;=1971,H156&lt;1976),VLOOKUP(K156,Masterf!$F$11:$N$25,4),IF(AND(H156&gt;=1976,H156&lt;1981),VLOOKUP(K156,Masterf!$F$11:$N$25,3),IF(AND(H156&gt;=1981,H156&lt;1986),VLOOKUP(K156,Masterf!$F$11:$N$25,2),"SENIOR"))))))))</f>
        <v>#N/A</v>
      </c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</row>
    <row r="157" spans="2:124" s="5" customFormat="1" ht="30" customHeight="1" x14ac:dyDescent="0.2">
      <c r="B157" s="170"/>
      <c r="C157" s="171"/>
      <c r="D157" s="172"/>
      <c r="E157" s="173"/>
      <c r="F157" s="174" t="s">
        <v>30</v>
      </c>
      <c r="G157" s="175" t="s">
        <v>30</v>
      </c>
      <c r="H157" s="176"/>
      <c r="I157" s="177"/>
      <c r="J157" s="178" t="s">
        <v>30</v>
      </c>
      <c r="K157" s="179"/>
      <c r="L157" s="180"/>
      <c r="M157" s="181"/>
      <c r="N157" s="181"/>
      <c r="O157" s="182" t="str">
        <f t="shared" si="21"/>
        <v/>
      </c>
      <c r="P157" s="180"/>
      <c r="Q157" s="181"/>
      <c r="R157" s="181"/>
      <c r="S157" s="182" t="str">
        <f t="shared" si="22"/>
        <v/>
      </c>
      <c r="T157" s="207" t="str">
        <f t="shared" si="23"/>
        <v/>
      </c>
      <c r="U157" s="183" t="str">
        <f t="shared" si="24"/>
        <v xml:space="preserve">   </v>
      </c>
      <c r="V157" s="184" t="str">
        <f t="shared" si="25"/>
        <v xml:space="preserve"> </v>
      </c>
      <c r="W157" s="185" t="str">
        <f t="shared" si="26"/>
        <v/>
      </c>
      <c r="X157" s="209" t="str">
        <f>IF(E157="","",W157*VLOOKUP(2020-H157,Masterh!C$17:D$72,2,FALSE))</f>
        <v/>
      </c>
      <c r="Y157" s="73"/>
      <c r="AA157" s="37"/>
      <c r="AB157" s="32" t="e">
        <f>IF(E157="H",T157-HLOOKUP(V157,Masterh!$C$1:$CX$9,2,FALSE),T157-HLOOKUP(V157,Masterf!$C$1:$CD$9,2,FALSE))</f>
        <v>#VALUE!</v>
      </c>
      <c r="AC157" s="32" t="e">
        <f>IF(E157="H",T157-HLOOKUP(V157,Masterh!$C$1:$CX$9,3,FALSE),T157-HLOOKUP(V157,Masterf!$C$1:$CD$9,3,FALSE))</f>
        <v>#VALUE!</v>
      </c>
      <c r="AD157" s="32" t="e">
        <f>IF(E157="H",T157-HLOOKUP(V157,Masterh!$C$1:$CX$9,4,FALSE),T157-HLOOKUP(V157,Masterf!$C$1:$CD$9,4,FALSE))</f>
        <v>#VALUE!</v>
      </c>
      <c r="AE157" s="32" t="e">
        <f>IF(E157="H",T157-HLOOKUP(V157,Masterh!$C$1:$CX$9,5,FALSE),T157-HLOOKUP(V157,Masterf!$C$1:$CD$9,5,FALSE))</f>
        <v>#VALUE!</v>
      </c>
      <c r="AF157" s="32" t="e">
        <f>IF(E157="H",T157-HLOOKUP(V157,Masterh!$C$1:$CX$9,6,FALSE),T157-HLOOKUP(V157,Masterf!$C$1:$CD$9,6,FALSE))</f>
        <v>#VALUE!</v>
      </c>
      <c r="AG157" s="32" t="e">
        <f>IF(E157="H",T157-HLOOKUP(V157,Masterh!$C$1:$CX$9,7,FALSE),T157-HLOOKUP(V157,Masterf!$C$1:$CD$9,7,FALSE))</f>
        <v>#VALUE!</v>
      </c>
      <c r="AH157" s="32" t="e">
        <f>IF(E157="H",T157-HLOOKUP(V157,Masterh!$C$1:$CX$9,8,FALSE),T157-HLOOKUP(V157,Masterf!$C$1:$CD$9,8,FALSE))</f>
        <v>#VALUE!</v>
      </c>
      <c r="AI157" s="32" t="e">
        <f>IF(E157="H",T157-HLOOKUP(V157,Masterh!$C$1:$CX$9,9,FALSE),T157-HLOOKUP(V157,Masterf!$C$1:$CD$9,9,FALSE))</f>
        <v>#VALUE!</v>
      </c>
      <c r="AJ157" s="51" t="str">
        <f t="shared" si="27"/>
        <v xml:space="preserve"> </v>
      </c>
      <c r="AK157" s="37"/>
      <c r="AL157" s="52" t="str">
        <f t="shared" si="28"/>
        <v xml:space="preserve"> </v>
      </c>
      <c r="AM157" s="53" t="str">
        <f t="shared" si="29"/>
        <v xml:space="preserve"> </v>
      </c>
      <c r="AN157" s="37" t="e">
        <f>IF(AND(H157&lt;1920),VLOOKUP(K157,Masterh!$F$11:$P$29,11),IF(AND(H157&gt;=1920,H157&lt;1941),VLOOKUP(K157,Masterh!$F$11:$P$29,11),IF(AND(H157&gt;=1941,H157&lt;1946),VLOOKUP(K157,Masterh!$F$11:$P$29,10),IF(AND(H157&gt;=1946,H157&lt;1951),VLOOKUP(K157,Masterh!$F$11:$P$29,9),IF(AND(H157&gt;=1951,H157&lt;1956),VLOOKUP(K157,Masterh!$F$11:$P$29,8),IF(AND(H157&gt;=1956,H157&lt;1961),VLOOKUP(K157,Masterh!$F$11:$P$29,7),IF(AND(H157&gt;=1961,H157&lt;1966),VLOOKUP(K157,Masterh!$F$11:$P$29,6),IF(AND(H157&gt;=1966,H157&lt;1971),VLOOKUP(K157,Masterh!$F$11:$P$29,5),IF(AND(H157&gt;=1971,H157&lt;1976),VLOOKUP(K157,Masterh!$F$11:$P$29,4),IF(AND(H157&gt;=1976,H157&lt;1981),VLOOKUP(K157,Masterh!$F$11:$P$29,3),IF(AND(H157&gt;=1981,H157&lt;1986),VLOOKUP(K157,Masterh!$F$11:$P$29,2),"SENIOR")))))))))))</f>
        <v>#N/A</v>
      </c>
      <c r="AO157" s="37" t="e">
        <f>IF(AND(H157&lt;1951),VLOOKUP(K157,Masterf!$F$11:$N$25,9),IF(AND(H157&gt;=1951,H157&lt;1956),VLOOKUP(K157,Masterf!$F$11:$N$25,8),IF(AND(H157&gt;=1956,H157&lt;1961),VLOOKUP(K157,Masterf!$F$11:$N$25,7),IF(AND(H157&gt;=1961,H157&lt;1966),VLOOKUP(K157,Masterf!$F$11:$N$25,6),IF(AND(H157&gt;=1966,H157&lt;1971),VLOOKUP(K157,Masterf!$F$11:$N$25,5),IF(AND(H157&gt;=1971,H157&lt;1976),VLOOKUP(K157,Masterf!$F$11:$N$25,4),IF(AND(H157&gt;=1976,H157&lt;1981),VLOOKUP(K157,Masterf!$F$11:$N$25,3),IF(AND(H157&gt;=1981,H157&lt;1986),VLOOKUP(K157,Masterf!$F$11:$N$25,2),"SENIOR"))))))))</f>
        <v>#N/A</v>
      </c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</row>
    <row r="158" spans="2:124" s="5" customFormat="1" ht="30" customHeight="1" x14ac:dyDescent="0.2">
      <c r="B158" s="170"/>
      <c r="C158" s="171"/>
      <c r="D158" s="172"/>
      <c r="E158" s="173"/>
      <c r="F158" s="174" t="s">
        <v>30</v>
      </c>
      <c r="G158" s="175" t="s">
        <v>30</v>
      </c>
      <c r="H158" s="176"/>
      <c r="I158" s="177"/>
      <c r="J158" s="178" t="s">
        <v>30</v>
      </c>
      <c r="K158" s="179"/>
      <c r="L158" s="180"/>
      <c r="M158" s="181"/>
      <c r="N158" s="181"/>
      <c r="O158" s="182" t="str">
        <f t="shared" si="21"/>
        <v/>
      </c>
      <c r="P158" s="180"/>
      <c r="Q158" s="181"/>
      <c r="R158" s="181"/>
      <c r="S158" s="182" t="str">
        <f t="shared" si="22"/>
        <v/>
      </c>
      <c r="T158" s="207" t="str">
        <f t="shared" si="23"/>
        <v/>
      </c>
      <c r="U158" s="183" t="str">
        <f t="shared" si="24"/>
        <v xml:space="preserve">   </v>
      </c>
      <c r="V158" s="184" t="str">
        <f t="shared" si="25"/>
        <v xml:space="preserve"> </v>
      </c>
      <c r="W158" s="185" t="str">
        <f t="shared" si="26"/>
        <v/>
      </c>
      <c r="X158" s="209" t="str">
        <f>IF(E158="","",W158*VLOOKUP(2020-H158,Masterh!C$17:D$72,2,FALSE))</f>
        <v/>
      </c>
      <c r="Y158" s="73"/>
      <c r="AA158" s="37"/>
      <c r="AB158" s="32" t="e">
        <f>IF(E158="H",T158-HLOOKUP(V158,Masterh!$C$1:$CX$9,2,FALSE),T158-HLOOKUP(V158,Masterf!$C$1:$CD$9,2,FALSE))</f>
        <v>#VALUE!</v>
      </c>
      <c r="AC158" s="32" t="e">
        <f>IF(E158="H",T158-HLOOKUP(V158,Masterh!$C$1:$CX$9,3,FALSE),T158-HLOOKUP(V158,Masterf!$C$1:$CD$9,3,FALSE))</f>
        <v>#VALUE!</v>
      </c>
      <c r="AD158" s="32" t="e">
        <f>IF(E158="H",T158-HLOOKUP(V158,Masterh!$C$1:$CX$9,4,FALSE),T158-HLOOKUP(V158,Masterf!$C$1:$CD$9,4,FALSE))</f>
        <v>#VALUE!</v>
      </c>
      <c r="AE158" s="32" t="e">
        <f>IF(E158="H",T158-HLOOKUP(V158,Masterh!$C$1:$CX$9,5,FALSE),T158-HLOOKUP(V158,Masterf!$C$1:$CD$9,5,FALSE))</f>
        <v>#VALUE!</v>
      </c>
      <c r="AF158" s="32" t="e">
        <f>IF(E158="H",T158-HLOOKUP(V158,Masterh!$C$1:$CX$9,6,FALSE),T158-HLOOKUP(V158,Masterf!$C$1:$CD$9,6,FALSE))</f>
        <v>#VALUE!</v>
      </c>
      <c r="AG158" s="32" t="e">
        <f>IF(E158="H",T158-HLOOKUP(V158,Masterh!$C$1:$CX$9,7,FALSE),T158-HLOOKUP(V158,Masterf!$C$1:$CD$9,7,FALSE))</f>
        <v>#VALUE!</v>
      </c>
      <c r="AH158" s="32" t="e">
        <f>IF(E158="H",T158-HLOOKUP(V158,Masterh!$C$1:$CX$9,8,FALSE),T158-HLOOKUP(V158,Masterf!$C$1:$CD$9,8,FALSE))</f>
        <v>#VALUE!</v>
      </c>
      <c r="AI158" s="32" t="e">
        <f>IF(E158="H",T158-HLOOKUP(V158,Masterh!$C$1:$CX$9,9,FALSE),T158-HLOOKUP(V158,Masterf!$C$1:$CD$9,9,FALSE))</f>
        <v>#VALUE!</v>
      </c>
      <c r="AJ158" s="51" t="str">
        <f t="shared" si="27"/>
        <v xml:space="preserve"> </v>
      </c>
      <c r="AK158" s="37"/>
      <c r="AL158" s="52" t="str">
        <f t="shared" si="28"/>
        <v xml:space="preserve"> </v>
      </c>
      <c r="AM158" s="53" t="str">
        <f t="shared" si="29"/>
        <v xml:space="preserve"> </v>
      </c>
      <c r="AN158" s="37" t="e">
        <f>IF(AND(H158&lt;1920),VLOOKUP(K158,Masterh!$F$11:$P$29,11),IF(AND(H158&gt;=1920,H158&lt;1941),VLOOKUP(K158,Masterh!$F$11:$P$29,11),IF(AND(H158&gt;=1941,H158&lt;1946),VLOOKUP(K158,Masterh!$F$11:$P$29,10),IF(AND(H158&gt;=1946,H158&lt;1951),VLOOKUP(K158,Masterh!$F$11:$P$29,9),IF(AND(H158&gt;=1951,H158&lt;1956),VLOOKUP(K158,Masterh!$F$11:$P$29,8),IF(AND(H158&gt;=1956,H158&lt;1961),VLOOKUP(K158,Masterh!$F$11:$P$29,7),IF(AND(H158&gt;=1961,H158&lt;1966),VLOOKUP(K158,Masterh!$F$11:$P$29,6),IF(AND(H158&gt;=1966,H158&lt;1971),VLOOKUP(K158,Masterh!$F$11:$P$29,5),IF(AND(H158&gt;=1971,H158&lt;1976),VLOOKUP(K158,Masterh!$F$11:$P$29,4),IF(AND(H158&gt;=1976,H158&lt;1981),VLOOKUP(K158,Masterh!$F$11:$P$29,3),IF(AND(H158&gt;=1981,H158&lt;1986),VLOOKUP(K158,Masterh!$F$11:$P$29,2),"SENIOR")))))))))))</f>
        <v>#N/A</v>
      </c>
      <c r="AO158" s="37" t="e">
        <f>IF(AND(H158&lt;1951),VLOOKUP(K158,Masterf!$F$11:$N$25,9),IF(AND(H158&gt;=1951,H158&lt;1956),VLOOKUP(K158,Masterf!$F$11:$N$25,8),IF(AND(H158&gt;=1956,H158&lt;1961),VLOOKUP(K158,Masterf!$F$11:$N$25,7),IF(AND(H158&gt;=1961,H158&lt;1966),VLOOKUP(K158,Masterf!$F$11:$N$25,6),IF(AND(H158&gt;=1966,H158&lt;1971),VLOOKUP(K158,Masterf!$F$11:$N$25,5),IF(AND(H158&gt;=1971,H158&lt;1976),VLOOKUP(K158,Masterf!$F$11:$N$25,4),IF(AND(H158&gt;=1976,H158&lt;1981),VLOOKUP(K158,Masterf!$F$11:$N$25,3),IF(AND(H158&gt;=1981,H158&lt;1986),VLOOKUP(K158,Masterf!$F$11:$N$25,2),"SENIOR"))))))))</f>
        <v>#N/A</v>
      </c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</row>
    <row r="159" spans="2:124" s="5" customFormat="1" ht="30" customHeight="1" x14ac:dyDescent="0.2">
      <c r="B159" s="170"/>
      <c r="C159" s="171"/>
      <c r="D159" s="172"/>
      <c r="E159" s="173"/>
      <c r="F159" s="174" t="s">
        <v>30</v>
      </c>
      <c r="G159" s="175" t="s">
        <v>30</v>
      </c>
      <c r="H159" s="176"/>
      <c r="I159" s="177"/>
      <c r="J159" s="178"/>
      <c r="K159" s="179"/>
      <c r="L159" s="180"/>
      <c r="M159" s="181"/>
      <c r="N159" s="181"/>
      <c r="O159" s="182" t="str">
        <f t="shared" si="21"/>
        <v/>
      </c>
      <c r="P159" s="180"/>
      <c r="Q159" s="181"/>
      <c r="R159" s="181"/>
      <c r="S159" s="182" t="str">
        <f t="shared" si="22"/>
        <v/>
      </c>
      <c r="T159" s="207" t="str">
        <f t="shared" si="23"/>
        <v/>
      </c>
      <c r="U159" s="183" t="str">
        <f t="shared" si="24"/>
        <v xml:space="preserve">   </v>
      </c>
      <c r="V159" s="184" t="str">
        <f t="shared" si="25"/>
        <v xml:space="preserve"> </v>
      </c>
      <c r="W159" s="185" t="str">
        <f t="shared" si="26"/>
        <v/>
      </c>
      <c r="X159" s="209" t="str">
        <f>IF(E159="","",W159*VLOOKUP(2020-H159,Masterh!C$17:D$72,2,FALSE))</f>
        <v/>
      </c>
      <c r="Y159" s="73"/>
      <c r="AA159" s="37"/>
      <c r="AB159" s="32" t="e">
        <f>IF(E159="H",T159-HLOOKUP(V159,Masterh!$C$1:$CX$9,2,FALSE),T159-HLOOKUP(V159,Masterf!$C$1:$CD$9,2,FALSE))</f>
        <v>#VALUE!</v>
      </c>
      <c r="AC159" s="32" t="e">
        <f>IF(E159="H",T159-HLOOKUP(V159,Masterh!$C$1:$CX$9,3,FALSE),T159-HLOOKUP(V159,Masterf!$C$1:$CD$9,3,FALSE))</f>
        <v>#VALUE!</v>
      </c>
      <c r="AD159" s="32" t="e">
        <f>IF(E159="H",T159-HLOOKUP(V159,Masterh!$C$1:$CX$9,4,FALSE),T159-HLOOKUP(V159,Masterf!$C$1:$CD$9,4,FALSE))</f>
        <v>#VALUE!</v>
      </c>
      <c r="AE159" s="32" t="e">
        <f>IF(E159="H",T159-HLOOKUP(V159,Masterh!$C$1:$CX$9,5,FALSE),T159-HLOOKUP(V159,Masterf!$C$1:$CD$9,5,FALSE))</f>
        <v>#VALUE!</v>
      </c>
      <c r="AF159" s="32" t="e">
        <f>IF(E159="H",T159-HLOOKUP(V159,Masterh!$C$1:$CX$9,6,FALSE),T159-HLOOKUP(V159,Masterf!$C$1:$CD$9,6,FALSE))</f>
        <v>#VALUE!</v>
      </c>
      <c r="AG159" s="32" t="e">
        <f>IF(E159="H",T159-HLOOKUP(V159,Masterh!$C$1:$CX$9,7,FALSE),T159-HLOOKUP(V159,Masterf!$C$1:$CD$9,7,FALSE))</f>
        <v>#VALUE!</v>
      </c>
      <c r="AH159" s="32" t="e">
        <f>IF(E159="H",T159-HLOOKUP(V159,Masterh!$C$1:$CX$9,8,FALSE),T159-HLOOKUP(V159,Masterf!$C$1:$CD$9,8,FALSE))</f>
        <v>#VALUE!</v>
      </c>
      <c r="AI159" s="32" t="e">
        <f>IF(E159="H",T159-HLOOKUP(V159,Masterh!$C$1:$CX$9,9,FALSE),T159-HLOOKUP(V159,Masterf!$C$1:$CD$9,9,FALSE))</f>
        <v>#VALUE!</v>
      </c>
      <c r="AJ159" s="51" t="str">
        <f t="shared" si="27"/>
        <v xml:space="preserve"> </v>
      </c>
      <c r="AK159" s="37"/>
      <c r="AL159" s="52" t="str">
        <f t="shared" si="28"/>
        <v xml:space="preserve"> </v>
      </c>
      <c r="AM159" s="53" t="str">
        <f t="shared" si="29"/>
        <v xml:space="preserve"> </v>
      </c>
      <c r="AN159" s="37" t="e">
        <f>IF(AND(H159&lt;1920),VLOOKUP(K159,Masterh!$F$11:$P$29,11),IF(AND(H159&gt;=1920,H159&lt;1941),VLOOKUP(K159,Masterh!$F$11:$P$29,11),IF(AND(H159&gt;=1941,H159&lt;1946),VLOOKUP(K159,Masterh!$F$11:$P$29,10),IF(AND(H159&gt;=1946,H159&lt;1951),VLOOKUP(K159,Masterh!$F$11:$P$29,9),IF(AND(H159&gt;=1951,H159&lt;1956),VLOOKUP(K159,Masterh!$F$11:$P$29,8),IF(AND(H159&gt;=1956,H159&lt;1961),VLOOKUP(K159,Masterh!$F$11:$P$29,7),IF(AND(H159&gt;=1961,H159&lt;1966),VLOOKUP(K159,Masterh!$F$11:$P$29,6),IF(AND(H159&gt;=1966,H159&lt;1971),VLOOKUP(K159,Masterh!$F$11:$P$29,5),IF(AND(H159&gt;=1971,H159&lt;1976),VLOOKUP(K159,Masterh!$F$11:$P$29,4),IF(AND(H159&gt;=1976,H159&lt;1981),VLOOKUP(K159,Masterh!$F$11:$P$29,3),IF(AND(H159&gt;=1981,H159&lt;1986),VLOOKUP(K159,Masterh!$F$11:$P$29,2),"SENIOR")))))))))))</f>
        <v>#N/A</v>
      </c>
      <c r="AO159" s="37" t="e">
        <f>IF(AND(H159&lt;1951),VLOOKUP(K159,Masterf!$F$11:$N$25,9),IF(AND(H159&gt;=1951,H159&lt;1956),VLOOKUP(K159,Masterf!$F$11:$N$25,8),IF(AND(H159&gt;=1956,H159&lt;1961),VLOOKUP(K159,Masterf!$F$11:$N$25,7),IF(AND(H159&gt;=1961,H159&lt;1966),VLOOKUP(K159,Masterf!$F$11:$N$25,6),IF(AND(H159&gt;=1966,H159&lt;1971),VLOOKUP(K159,Masterf!$F$11:$N$25,5),IF(AND(H159&gt;=1971,H159&lt;1976),VLOOKUP(K159,Masterf!$F$11:$N$25,4),IF(AND(H159&gt;=1976,H159&lt;1981),VLOOKUP(K159,Masterf!$F$11:$N$25,3),IF(AND(H159&gt;=1981,H159&lt;1986),VLOOKUP(K159,Masterf!$F$11:$N$25,2),"SENIOR"))))))))</f>
        <v>#N/A</v>
      </c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</row>
    <row r="160" spans="2:124" s="5" customFormat="1" ht="30" customHeight="1" x14ac:dyDescent="0.2">
      <c r="B160" s="170"/>
      <c r="C160" s="171"/>
      <c r="D160" s="172"/>
      <c r="E160" s="173"/>
      <c r="F160" s="174" t="s">
        <v>30</v>
      </c>
      <c r="G160" s="175" t="s">
        <v>30</v>
      </c>
      <c r="H160" s="176"/>
      <c r="I160" s="177"/>
      <c r="J160" s="178"/>
      <c r="K160" s="179"/>
      <c r="L160" s="180"/>
      <c r="M160" s="181"/>
      <c r="N160" s="181"/>
      <c r="O160" s="182" t="str">
        <f t="shared" si="21"/>
        <v/>
      </c>
      <c r="P160" s="180"/>
      <c r="Q160" s="181"/>
      <c r="R160" s="181"/>
      <c r="S160" s="182" t="str">
        <f t="shared" si="22"/>
        <v/>
      </c>
      <c r="T160" s="207" t="str">
        <f t="shared" si="23"/>
        <v/>
      </c>
      <c r="U160" s="183" t="str">
        <f t="shared" si="24"/>
        <v xml:space="preserve">   </v>
      </c>
      <c r="V160" s="184" t="str">
        <f t="shared" si="25"/>
        <v xml:space="preserve"> </v>
      </c>
      <c r="W160" s="185" t="str">
        <f t="shared" si="26"/>
        <v/>
      </c>
      <c r="X160" s="209" t="str">
        <f>IF(E160="","",W160*VLOOKUP(2020-H160,Masterh!C$17:D$72,2,FALSE))</f>
        <v/>
      </c>
      <c r="Y160" s="73"/>
      <c r="AA160" s="37"/>
      <c r="AB160" s="32" t="e">
        <f>IF(E160="H",T160-HLOOKUP(V160,Masterh!$C$1:$CX$9,2,FALSE),T160-HLOOKUP(V160,Masterf!$C$1:$CD$9,2,FALSE))</f>
        <v>#VALUE!</v>
      </c>
      <c r="AC160" s="32" t="e">
        <f>IF(E160="H",T160-HLOOKUP(V160,Masterh!$C$1:$CX$9,3,FALSE),T160-HLOOKUP(V160,Masterf!$C$1:$CD$9,3,FALSE))</f>
        <v>#VALUE!</v>
      </c>
      <c r="AD160" s="32" t="e">
        <f>IF(E160="H",T160-HLOOKUP(V160,Masterh!$C$1:$CX$9,4,FALSE),T160-HLOOKUP(V160,Masterf!$C$1:$CD$9,4,FALSE))</f>
        <v>#VALUE!</v>
      </c>
      <c r="AE160" s="32" t="e">
        <f>IF(E160="H",T160-HLOOKUP(V160,Masterh!$C$1:$CX$9,5,FALSE),T160-HLOOKUP(V160,Masterf!$C$1:$CD$9,5,FALSE))</f>
        <v>#VALUE!</v>
      </c>
      <c r="AF160" s="32" t="e">
        <f>IF(E160="H",T160-HLOOKUP(V160,Masterh!$C$1:$CX$9,6,FALSE),T160-HLOOKUP(V160,Masterf!$C$1:$CD$9,6,FALSE))</f>
        <v>#VALUE!</v>
      </c>
      <c r="AG160" s="32" t="e">
        <f>IF(E160="H",T160-HLOOKUP(V160,Masterh!$C$1:$CX$9,7,FALSE),T160-HLOOKUP(V160,Masterf!$C$1:$CD$9,7,FALSE))</f>
        <v>#VALUE!</v>
      </c>
      <c r="AH160" s="32" t="e">
        <f>IF(E160="H",T160-HLOOKUP(V160,Masterh!$C$1:$CX$9,8,FALSE),T160-HLOOKUP(V160,Masterf!$C$1:$CD$9,8,FALSE))</f>
        <v>#VALUE!</v>
      </c>
      <c r="AI160" s="32" t="e">
        <f>IF(E160="H",T160-HLOOKUP(V160,Masterh!$C$1:$CX$9,9,FALSE),T160-HLOOKUP(V160,Masterf!$C$1:$CD$9,9,FALSE))</f>
        <v>#VALUE!</v>
      </c>
      <c r="AJ160" s="51" t="str">
        <f t="shared" si="27"/>
        <v xml:space="preserve"> </v>
      </c>
      <c r="AK160" s="37"/>
      <c r="AL160" s="52" t="str">
        <f t="shared" si="28"/>
        <v xml:space="preserve"> </v>
      </c>
      <c r="AM160" s="53" t="str">
        <f t="shared" si="29"/>
        <v xml:space="preserve"> </v>
      </c>
      <c r="AN160" s="37" t="e">
        <f>IF(AND(H160&lt;1920),VLOOKUP(K160,Masterh!$F$11:$P$29,11),IF(AND(H160&gt;=1920,H160&lt;1941),VLOOKUP(K160,Masterh!$F$11:$P$29,11),IF(AND(H160&gt;=1941,H160&lt;1946),VLOOKUP(K160,Masterh!$F$11:$P$29,10),IF(AND(H160&gt;=1946,H160&lt;1951),VLOOKUP(K160,Masterh!$F$11:$P$29,9),IF(AND(H160&gt;=1951,H160&lt;1956),VLOOKUP(K160,Masterh!$F$11:$P$29,8),IF(AND(H160&gt;=1956,H160&lt;1961),VLOOKUP(K160,Masterh!$F$11:$P$29,7),IF(AND(H160&gt;=1961,H160&lt;1966),VLOOKUP(K160,Masterh!$F$11:$P$29,6),IF(AND(H160&gt;=1966,H160&lt;1971),VLOOKUP(K160,Masterh!$F$11:$P$29,5),IF(AND(H160&gt;=1971,H160&lt;1976),VLOOKUP(K160,Masterh!$F$11:$P$29,4),IF(AND(H160&gt;=1976,H160&lt;1981),VLOOKUP(K160,Masterh!$F$11:$P$29,3),IF(AND(H160&gt;=1981,H160&lt;1986),VLOOKUP(K160,Masterh!$F$11:$P$29,2),"SENIOR")))))))))))</f>
        <v>#N/A</v>
      </c>
      <c r="AO160" s="37" t="e">
        <f>IF(AND(H160&lt;1951),VLOOKUP(K160,Masterf!$F$11:$N$25,9),IF(AND(H160&gt;=1951,H160&lt;1956),VLOOKUP(K160,Masterf!$F$11:$N$25,8),IF(AND(H160&gt;=1956,H160&lt;1961),VLOOKUP(K160,Masterf!$F$11:$N$25,7),IF(AND(H160&gt;=1961,H160&lt;1966),VLOOKUP(K160,Masterf!$F$11:$N$25,6),IF(AND(H160&gt;=1966,H160&lt;1971),VLOOKUP(K160,Masterf!$F$11:$N$25,5),IF(AND(H160&gt;=1971,H160&lt;1976),VLOOKUP(K160,Masterf!$F$11:$N$25,4),IF(AND(H160&gt;=1976,H160&lt;1981),VLOOKUP(K160,Masterf!$F$11:$N$25,3),IF(AND(H160&gt;=1981,H160&lt;1986),VLOOKUP(K160,Masterf!$F$11:$N$25,2),"SENIOR"))))))))</f>
        <v>#N/A</v>
      </c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</row>
    <row r="161" spans="2:124" s="5" customFormat="1" ht="30" customHeight="1" x14ac:dyDescent="0.2">
      <c r="B161" s="170"/>
      <c r="C161" s="171"/>
      <c r="D161" s="172"/>
      <c r="E161" s="173"/>
      <c r="F161" s="174" t="s">
        <v>30</v>
      </c>
      <c r="G161" s="175" t="s">
        <v>30</v>
      </c>
      <c r="H161" s="176"/>
      <c r="I161" s="177"/>
      <c r="J161" s="178"/>
      <c r="K161" s="179"/>
      <c r="L161" s="180"/>
      <c r="M161" s="181"/>
      <c r="N161" s="181"/>
      <c r="O161" s="182" t="str">
        <f t="shared" si="21"/>
        <v/>
      </c>
      <c r="P161" s="180"/>
      <c r="Q161" s="181"/>
      <c r="R161" s="181"/>
      <c r="S161" s="182" t="str">
        <f t="shared" si="22"/>
        <v/>
      </c>
      <c r="T161" s="207" t="str">
        <f t="shared" si="23"/>
        <v/>
      </c>
      <c r="U161" s="183" t="str">
        <f t="shared" si="24"/>
        <v xml:space="preserve">   </v>
      </c>
      <c r="V161" s="184" t="str">
        <f t="shared" si="25"/>
        <v xml:space="preserve"> </v>
      </c>
      <c r="W161" s="185" t="str">
        <f t="shared" si="26"/>
        <v/>
      </c>
      <c r="X161" s="209" t="str">
        <f>IF(E161="","",W161*VLOOKUP(2020-H161,Masterh!C$17:D$72,2,FALSE))</f>
        <v/>
      </c>
      <c r="Y161" s="73"/>
      <c r="AA161" s="37"/>
      <c r="AB161" s="32" t="e">
        <f>IF(E161="H",T161-HLOOKUP(V161,Masterh!$C$1:$CX$9,2,FALSE),T161-HLOOKUP(V161,Masterf!$C$1:$CD$9,2,FALSE))</f>
        <v>#VALUE!</v>
      </c>
      <c r="AC161" s="32" t="e">
        <f>IF(E161="H",T161-HLOOKUP(V161,Masterh!$C$1:$CX$9,3,FALSE),T161-HLOOKUP(V161,Masterf!$C$1:$CD$9,3,FALSE))</f>
        <v>#VALUE!</v>
      </c>
      <c r="AD161" s="32" t="e">
        <f>IF(E161="H",T161-HLOOKUP(V161,Masterh!$C$1:$CX$9,4,FALSE),T161-HLOOKUP(V161,Masterf!$C$1:$CD$9,4,FALSE))</f>
        <v>#VALUE!</v>
      </c>
      <c r="AE161" s="32" t="e">
        <f>IF(E161="H",T161-HLOOKUP(V161,Masterh!$C$1:$CX$9,5,FALSE),T161-HLOOKUP(V161,Masterf!$C$1:$CD$9,5,FALSE))</f>
        <v>#VALUE!</v>
      </c>
      <c r="AF161" s="32" t="e">
        <f>IF(E161="H",T161-HLOOKUP(V161,Masterh!$C$1:$CX$9,6,FALSE),T161-HLOOKUP(V161,Masterf!$C$1:$CD$9,6,FALSE))</f>
        <v>#VALUE!</v>
      </c>
      <c r="AG161" s="32" t="e">
        <f>IF(E161="H",T161-HLOOKUP(V161,Masterh!$C$1:$CX$9,7,FALSE),T161-HLOOKUP(V161,Masterf!$C$1:$CD$9,7,FALSE))</f>
        <v>#VALUE!</v>
      </c>
      <c r="AH161" s="32" t="e">
        <f>IF(E161="H",T161-HLOOKUP(V161,Masterh!$C$1:$CX$9,8,FALSE),T161-HLOOKUP(V161,Masterf!$C$1:$CD$9,8,FALSE))</f>
        <v>#VALUE!</v>
      </c>
      <c r="AI161" s="32" t="e">
        <f>IF(E161="H",T161-HLOOKUP(V161,Masterh!$C$1:$CX$9,9,FALSE),T161-HLOOKUP(V161,Masterf!$C$1:$CD$9,9,FALSE))</f>
        <v>#VALUE!</v>
      </c>
      <c r="AJ161" s="51" t="str">
        <f t="shared" si="27"/>
        <v xml:space="preserve"> </v>
      </c>
      <c r="AK161" s="37"/>
      <c r="AL161" s="52" t="str">
        <f t="shared" si="28"/>
        <v xml:space="preserve"> </v>
      </c>
      <c r="AM161" s="53" t="str">
        <f t="shared" si="29"/>
        <v xml:space="preserve"> </v>
      </c>
      <c r="AN161" s="37" t="e">
        <f>IF(AND(H161&lt;1920),VLOOKUP(K161,Masterh!$F$11:$P$29,11),IF(AND(H161&gt;=1920,H161&lt;1941),VLOOKUP(K161,Masterh!$F$11:$P$29,11),IF(AND(H161&gt;=1941,H161&lt;1946),VLOOKUP(K161,Masterh!$F$11:$P$29,10),IF(AND(H161&gt;=1946,H161&lt;1951),VLOOKUP(K161,Masterh!$F$11:$P$29,9),IF(AND(H161&gt;=1951,H161&lt;1956),VLOOKUP(K161,Masterh!$F$11:$P$29,8),IF(AND(H161&gt;=1956,H161&lt;1961),VLOOKUP(K161,Masterh!$F$11:$P$29,7),IF(AND(H161&gt;=1961,H161&lt;1966),VLOOKUP(K161,Masterh!$F$11:$P$29,6),IF(AND(H161&gt;=1966,H161&lt;1971),VLOOKUP(K161,Masterh!$F$11:$P$29,5),IF(AND(H161&gt;=1971,H161&lt;1976),VLOOKUP(K161,Masterh!$F$11:$P$29,4),IF(AND(H161&gt;=1976,H161&lt;1981),VLOOKUP(K161,Masterh!$F$11:$P$29,3),IF(AND(H161&gt;=1981,H161&lt;1986),VLOOKUP(K161,Masterh!$F$11:$P$29,2),"SENIOR")))))))))))</f>
        <v>#N/A</v>
      </c>
      <c r="AO161" s="37" t="e">
        <f>IF(AND(H161&lt;1951),VLOOKUP(K161,Masterf!$F$11:$N$25,9),IF(AND(H161&gt;=1951,H161&lt;1956),VLOOKUP(K161,Masterf!$F$11:$N$25,8),IF(AND(H161&gt;=1956,H161&lt;1961),VLOOKUP(K161,Masterf!$F$11:$N$25,7),IF(AND(H161&gt;=1961,H161&lt;1966),VLOOKUP(K161,Masterf!$F$11:$N$25,6),IF(AND(H161&gt;=1966,H161&lt;1971),VLOOKUP(K161,Masterf!$F$11:$N$25,5),IF(AND(H161&gt;=1971,H161&lt;1976),VLOOKUP(K161,Masterf!$F$11:$N$25,4),IF(AND(H161&gt;=1976,H161&lt;1981),VLOOKUP(K161,Masterf!$F$11:$N$25,3),IF(AND(H161&gt;=1981,H161&lt;1986),VLOOKUP(K161,Masterf!$F$11:$N$25,2),"SENIOR"))))))))</f>
        <v>#N/A</v>
      </c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</row>
    <row r="162" spans="2:124" s="5" customFormat="1" ht="30" customHeight="1" x14ac:dyDescent="0.2">
      <c r="B162" s="170"/>
      <c r="C162" s="171"/>
      <c r="D162" s="172"/>
      <c r="E162" s="173"/>
      <c r="F162" s="174" t="s">
        <v>30</v>
      </c>
      <c r="G162" s="175" t="s">
        <v>30</v>
      </c>
      <c r="H162" s="176"/>
      <c r="I162" s="177"/>
      <c r="J162" s="178"/>
      <c r="K162" s="179"/>
      <c r="L162" s="180"/>
      <c r="M162" s="181"/>
      <c r="N162" s="181"/>
      <c r="O162" s="182" t="str">
        <f t="shared" si="21"/>
        <v/>
      </c>
      <c r="P162" s="180"/>
      <c r="Q162" s="181"/>
      <c r="R162" s="181"/>
      <c r="S162" s="182" t="str">
        <f t="shared" si="22"/>
        <v/>
      </c>
      <c r="T162" s="207" t="str">
        <f t="shared" si="23"/>
        <v/>
      </c>
      <c r="U162" s="183" t="str">
        <f t="shared" si="24"/>
        <v xml:space="preserve">   </v>
      </c>
      <c r="V162" s="184" t="str">
        <f t="shared" si="25"/>
        <v xml:space="preserve"> </v>
      </c>
      <c r="W162" s="185" t="str">
        <f t="shared" si="26"/>
        <v/>
      </c>
      <c r="X162" s="209" t="str">
        <f>IF(E162="","",W162*VLOOKUP(2020-H162,Masterh!C$17:D$72,2,FALSE))</f>
        <v/>
      </c>
      <c r="Y162" s="73"/>
      <c r="AA162" s="37"/>
      <c r="AB162" s="32" t="e">
        <f>IF(E162="H",T162-HLOOKUP(V162,Masterh!$C$1:$CX$9,2,FALSE),T162-HLOOKUP(V162,Masterf!$C$1:$CD$9,2,FALSE))</f>
        <v>#VALUE!</v>
      </c>
      <c r="AC162" s="32" t="e">
        <f>IF(E162="H",T162-HLOOKUP(V162,Masterh!$C$1:$CX$9,3,FALSE),T162-HLOOKUP(V162,Masterf!$C$1:$CD$9,3,FALSE))</f>
        <v>#VALUE!</v>
      </c>
      <c r="AD162" s="32" t="e">
        <f>IF(E162="H",T162-HLOOKUP(V162,Masterh!$C$1:$CX$9,4,FALSE),T162-HLOOKUP(V162,Masterf!$C$1:$CD$9,4,FALSE))</f>
        <v>#VALUE!</v>
      </c>
      <c r="AE162" s="32" t="e">
        <f>IF(E162="H",T162-HLOOKUP(V162,Masterh!$C$1:$CX$9,5,FALSE),T162-HLOOKUP(V162,Masterf!$C$1:$CD$9,5,FALSE))</f>
        <v>#VALUE!</v>
      </c>
      <c r="AF162" s="32" t="e">
        <f>IF(E162="H",T162-HLOOKUP(V162,Masterh!$C$1:$CX$9,6,FALSE),T162-HLOOKUP(V162,Masterf!$C$1:$CD$9,6,FALSE))</f>
        <v>#VALUE!</v>
      </c>
      <c r="AG162" s="32" t="e">
        <f>IF(E162="H",T162-HLOOKUP(V162,Masterh!$C$1:$CX$9,7,FALSE),T162-HLOOKUP(V162,Masterf!$C$1:$CD$9,7,FALSE))</f>
        <v>#VALUE!</v>
      </c>
      <c r="AH162" s="32" t="e">
        <f>IF(E162="H",T162-HLOOKUP(V162,Masterh!$C$1:$CX$9,8,FALSE),T162-HLOOKUP(V162,Masterf!$C$1:$CD$9,8,FALSE))</f>
        <v>#VALUE!</v>
      </c>
      <c r="AI162" s="32" t="e">
        <f>IF(E162="H",T162-HLOOKUP(V162,Masterh!$C$1:$CX$9,9,FALSE),T162-HLOOKUP(V162,Masterf!$C$1:$CD$9,9,FALSE))</f>
        <v>#VALUE!</v>
      </c>
      <c r="AJ162" s="51" t="str">
        <f t="shared" si="27"/>
        <v xml:space="preserve"> </v>
      </c>
      <c r="AK162" s="37"/>
      <c r="AL162" s="52" t="str">
        <f t="shared" si="28"/>
        <v xml:space="preserve"> </v>
      </c>
      <c r="AM162" s="53" t="str">
        <f t="shared" si="29"/>
        <v xml:space="preserve"> </v>
      </c>
      <c r="AN162" s="37" t="e">
        <f>IF(AND(H162&lt;1920),VLOOKUP(K162,Masterh!$F$11:$P$29,11),IF(AND(H162&gt;=1920,H162&lt;1941),VLOOKUP(K162,Masterh!$F$11:$P$29,11),IF(AND(H162&gt;=1941,H162&lt;1946),VLOOKUP(K162,Masterh!$F$11:$P$29,10),IF(AND(H162&gt;=1946,H162&lt;1951),VLOOKUP(K162,Masterh!$F$11:$P$29,9),IF(AND(H162&gt;=1951,H162&lt;1956),VLOOKUP(K162,Masterh!$F$11:$P$29,8),IF(AND(H162&gt;=1956,H162&lt;1961),VLOOKUP(K162,Masterh!$F$11:$P$29,7),IF(AND(H162&gt;=1961,H162&lt;1966),VLOOKUP(K162,Masterh!$F$11:$P$29,6),IF(AND(H162&gt;=1966,H162&lt;1971),VLOOKUP(K162,Masterh!$F$11:$P$29,5),IF(AND(H162&gt;=1971,H162&lt;1976),VLOOKUP(K162,Masterh!$F$11:$P$29,4),IF(AND(H162&gt;=1976,H162&lt;1981),VLOOKUP(K162,Masterh!$F$11:$P$29,3),IF(AND(H162&gt;=1981,H162&lt;1986),VLOOKUP(K162,Masterh!$F$11:$P$29,2),"SENIOR")))))))))))</f>
        <v>#N/A</v>
      </c>
      <c r="AO162" s="37" t="e">
        <f>IF(AND(H162&lt;1951),VLOOKUP(K162,Masterf!$F$11:$N$25,9),IF(AND(H162&gt;=1951,H162&lt;1956),VLOOKUP(K162,Masterf!$F$11:$N$25,8),IF(AND(H162&gt;=1956,H162&lt;1961),VLOOKUP(K162,Masterf!$F$11:$N$25,7),IF(AND(H162&gt;=1961,H162&lt;1966),VLOOKUP(K162,Masterf!$F$11:$N$25,6),IF(AND(H162&gt;=1966,H162&lt;1971),VLOOKUP(K162,Masterf!$F$11:$N$25,5),IF(AND(H162&gt;=1971,H162&lt;1976),VLOOKUP(K162,Masterf!$F$11:$N$25,4),IF(AND(H162&gt;=1976,H162&lt;1981),VLOOKUP(K162,Masterf!$F$11:$N$25,3),IF(AND(H162&gt;=1981,H162&lt;1986),VLOOKUP(K162,Masterf!$F$11:$N$25,2),"SENIOR"))))))))</f>
        <v>#N/A</v>
      </c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</row>
    <row r="163" spans="2:124" s="5" customFormat="1" ht="30" customHeight="1" x14ac:dyDescent="0.2">
      <c r="B163" s="170"/>
      <c r="C163" s="171"/>
      <c r="D163" s="172"/>
      <c r="E163" s="173"/>
      <c r="F163" s="174" t="s">
        <v>30</v>
      </c>
      <c r="G163" s="175" t="s">
        <v>30</v>
      </c>
      <c r="H163" s="176"/>
      <c r="I163" s="177"/>
      <c r="J163" s="178" t="s">
        <v>30</v>
      </c>
      <c r="K163" s="179"/>
      <c r="L163" s="180"/>
      <c r="M163" s="181"/>
      <c r="N163" s="181"/>
      <c r="O163" s="182" t="str">
        <f t="shared" si="21"/>
        <v/>
      </c>
      <c r="P163" s="180"/>
      <c r="Q163" s="181"/>
      <c r="R163" s="181"/>
      <c r="S163" s="182" t="str">
        <f t="shared" si="22"/>
        <v/>
      </c>
      <c r="T163" s="207" t="str">
        <f t="shared" si="23"/>
        <v/>
      </c>
      <c r="U163" s="183" t="str">
        <f t="shared" si="24"/>
        <v xml:space="preserve">   </v>
      </c>
      <c r="V163" s="184" t="str">
        <f t="shared" si="25"/>
        <v xml:space="preserve"> </v>
      </c>
      <c r="W163" s="185" t="str">
        <f t="shared" si="26"/>
        <v/>
      </c>
      <c r="X163" s="209" t="str">
        <f>IF(E163="","",W163*VLOOKUP(2020-H163,Masterh!C$17:D$72,2,FALSE))</f>
        <v/>
      </c>
      <c r="Y163" s="73"/>
      <c r="AA163" s="37"/>
      <c r="AB163" s="32" t="e">
        <f>IF(E163="H",T163-HLOOKUP(V163,Masterh!$C$1:$CX$9,2,FALSE),T163-HLOOKUP(V163,Masterf!$C$1:$CD$9,2,FALSE))</f>
        <v>#VALUE!</v>
      </c>
      <c r="AC163" s="32" t="e">
        <f>IF(E163="H",T163-HLOOKUP(V163,Masterh!$C$1:$CX$9,3,FALSE),T163-HLOOKUP(V163,Masterf!$C$1:$CD$9,3,FALSE))</f>
        <v>#VALUE!</v>
      </c>
      <c r="AD163" s="32" t="e">
        <f>IF(E163="H",T163-HLOOKUP(V163,Masterh!$C$1:$CX$9,4,FALSE),T163-HLOOKUP(V163,Masterf!$C$1:$CD$9,4,FALSE))</f>
        <v>#VALUE!</v>
      </c>
      <c r="AE163" s="32" t="e">
        <f>IF(E163="H",T163-HLOOKUP(V163,Masterh!$C$1:$CX$9,5,FALSE),T163-HLOOKUP(V163,Masterf!$C$1:$CD$9,5,FALSE))</f>
        <v>#VALUE!</v>
      </c>
      <c r="AF163" s="32" t="e">
        <f>IF(E163="H",T163-HLOOKUP(V163,Masterh!$C$1:$CX$9,6,FALSE),T163-HLOOKUP(V163,Masterf!$C$1:$CD$9,6,FALSE))</f>
        <v>#VALUE!</v>
      </c>
      <c r="AG163" s="32" t="e">
        <f>IF(E163="H",T163-HLOOKUP(V163,Masterh!$C$1:$CX$9,7,FALSE),T163-HLOOKUP(V163,Masterf!$C$1:$CD$9,7,FALSE))</f>
        <v>#VALUE!</v>
      </c>
      <c r="AH163" s="32" t="e">
        <f>IF(E163="H",T163-HLOOKUP(V163,Masterh!$C$1:$CX$9,8,FALSE),T163-HLOOKUP(V163,Masterf!$C$1:$CD$9,8,FALSE))</f>
        <v>#VALUE!</v>
      </c>
      <c r="AI163" s="32" t="e">
        <f>IF(E163="H",T163-HLOOKUP(V163,Masterh!$C$1:$CX$9,9,FALSE),T163-HLOOKUP(V163,Masterf!$C$1:$CD$9,9,FALSE))</f>
        <v>#VALUE!</v>
      </c>
      <c r="AJ163" s="51" t="str">
        <f t="shared" si="27"/>
        <v xml:space="preserve"> </v>
      </c>
      <c r="AK163" s="37"/>
      <c r="AL163" s="52" t="str">
        <f t="shared" si="28"/>
        <v xml:space="preserve"> </v>
      </c>
      <c r="AM163" s="53" t="str">
        <f t="shared" si="29"/>
        <v xml:space="preserve"> </v>
      </c>
      <c r="AN163" s="37" t="e">
        <f>IF(AND(H163&lt;1920),VLOOKUP(K163,Masterh!$F$11:$P$29,11),IF(AND(H163&gt;=1920,H163&lt;1941),VLOOKUP(K163,Masterh!$F$11:$P$29,11),IF(AND(H163&gt;=1941,H163&lt;1946),VLOOKUP(K163,Masterh!$F$11:$P$29,10),IF(AND(H163&gt;=1946,H163&lt;1951),VLOOKUP(K163,Masterh!$F$11:$P$29,9),IF(AND(H163&gt;=1951,H163&lt;1956),VLOOKUP(K163,Masterh!$F$11:$P$29,8),IF(AND(H163&gt;=1956,H163&lt;1961),VLOOKUP(K163,Masterh!$F$11:$P$29,7),IF(AND(H163&gt;=1961,H163&lt;1966),VLOOKUP(K163,Masterh!$F$11:$P$29,6),IF(AND(H163&gt;=1966,H163&lt;1971),VLOOKUP(K163,Masterh!$F$11:$P$29,5),IF(AND(H163&gt;=1971,H163&lt;1976),VLOOKUP(K163,Masterh!$F$11:$P$29,4),IF(AND(H163&gt;=1976,H163&lt;1981),VLOOKUP(K163,Masterh!$F$11:$P$29,3),IF(AND(H163&gt;=1981,H163&lt;1986),VLOOKUP(K163,Masterh!$F$11:$P$29,2),"SENIOR")))))))))))</f>
        <v>#N/A</v>
      </c>
      <c r="AO163" s="37" t="e">
        <f>IF(AND(H163&lt;1951),VLOOKUP(K163,Masterf!$F$11:$N$25,9),IF(AND(H163&gt;=1951,H163&lt;1956),VLOOKUP(K163,Masterf!$F$11:$N$25,8),IF(AND(H163&gt;=1956,H163&lt;1961),VLOOKUP(K163,Masterf!$F$11:$N$25,7),IF(AND(H163&gt;=1961,H163&lt;1966),VLOOKUP(K163,Masterf!$F$11:$N$25,6),IF(AND(H163&gt;=1966,H163&lt;1971),VLOOKUP(K163,Masterf!$F$11:$N$25,5),IF(AND(H163&gt;=1971,H163&lt;1976),VLOOKUP(K163,Masterf!$F$11:$N$25,4),IF(AND(H163&gt;=1976,H163&lt;1981),VLOOKUP(K163,Masterf!$F$11:$N$25,3),IF(AND(H163&gt;=1981,H163&lt;1986),VLOOKUP(K163,Masterf!$F$11:$N$25,2),"SENIOR"))))))))</f>
        <v>#N/A</v>
      </c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</row>
    <row r="164" spans="2:124" s="5" customFormat="1" ht="30" customHeight="1" x14ac:dyDescent="0.2">
      <c r="B164" s="170"/>
      <c r="C164" s="171"/>
      <c r="D164" s="172"/>
      <c r="E164" s="173"/>
      <c r="F164" s="174" t="s">
        <v>30</v>
      </c>
      <c r="G164" s="175" t="s">
        <v>30</v>
      </c>
      <c r="H164" s="176"/>
      <c r="I164" s="177"/>
      <c r="J164" s="178" t="s">
        <v>30</v>
      </c>
      <c r="K164" s="179"/>
      <c r="L164" s="180"/>
      <c r="M164" s="181"/>
      <c r="N164" s="181"/>
      <c r="O164" s="182" t="str">
        <f t="shared" si="21"/>
        <v/>
      </c>
      <c r="P164" s="180"/>
      <c r="Q164" s="181"/>
      <c r="R164" s="181"/>
      <c r="S164" s="182" t="str">
        <f t="shared" si="22"/>
        <v/>
      </c>
      <c r="T164" s="207" t="str">
        <f t="shared" si="23"/>
        <v/>
      </c>
      <c r="U164" s="183" t="str">
        <f t="shared" si="24"/>
        <v xml:space="preserve">   </v>
      </c>
      <c r="V164" s="184" t="str">
        <f t="shared" si="25"/>
        <v xml:space="preserve"> </v>
      </c>
      <c r="W164" s="185" t="str">
        <f t="shared" si="26"/>
        <v/>
      </c>
      <c r="X164" s="209" t="str">
        <f>IF(E164="","",W164*VLOOKUP(2020-H164,Masterh!C$17:D$72,2,FALSE))</f>
        <v/>
      </c>
      <c r="Y164" s="73"/>
      <c r="AA164" s="37"/>
      <c r="AB164" s="32" t="e">
        <f>IF(E164="H",T164-HLOOKUP(V164,Masterh!$C$1:$CX$9,2,FALSE),T164-HLOOKUP(V164,Masterf!$C$1:$CD$9,2,FALSE))</f>
        <v>#VALUE!</v>
      </c>
      <c r="AC164" s="32" t="e">
        <f>IF(E164="H",T164-HLOOKUP(V164,Masterh!$C$1:$CX$9,3,FALSE),T164-HLOOKUP(V164,Masterf!$C$1:$CD$9,3,FALSE))</f>
        <v>#VALUE!</v>
      </c>
      <c r="AD164" s="32" t="e">
        <f>IF(E164="H",T164-HLOOKUP(V164,Masterh!$C$1:$CX$9,4,FALSE),T164-HLOOKUP(V164,Masterf!$C$1:$CD$9,4,FALSE))</f>
        <v>#VALUE!</v>
      </c>
      <c r="AE164" s="32" t="e">
        <f>IF(E164="H",T164-HLOOKUP(V164,Masterh!$C$1:$CX$9,5,FALSE),T164-HLOOKUP(V164,Masterf!$C$1:$CD$9,5,FALSE))</f>
        <v>#VALUE!</v>
      </c>
      <c r="AF164" s="32" t="e">
        <f>IF(E164="H",T164-HLOOKUP(V164,Masterh!$C$1:$CX$9,6,FALSE),T164-HLOOKUP(V164,Masterf!$C$1:$CD$9,6,FALSE))</f>
        <v>#VALUE!</v>
      </c>
      <c r="AG164" s="32" t="e">
        <f>IF(E164="H",T164-HLOOKUP(V164,Masterh!$C$1:$CX$9,7,FALSE),T164-HLOOKUP(V164,Masterf!$C$1:$CD$9,7,FALSE))</f>
        <v>#VALUE!</v>
      </c>
      <c r="AH164" s="32" t="e">
        <f>IF(E164="H",T164-HLOOKUP(V164,Masterh!$C$1:$CX$9,8,FALSE),T164-HLOOKUP(V164,Masterf!$C$1:$CD$9,8,FALSE))</f>
        <v>#VALUE!</v>
      </c>
      <c r="AI164" s="32" t="e">
        <f>IF(E164="H",T164-HLOOKUP(V164,Masterh!$C$1:$CX$9,9,FALSE),T164-HLOOKUP(V164,Masterf!$C$1:$CD$9,9,FALSE))</f>
        <v>#VALUE!</v>
      </c>
      <c r="AJ164" s="51" t="str">
        <f t="shared" si="27"/>
        <v xml:space="preserve"> </v>
      </c>
      <c r="AK164" s="37"/>
      <c r="AL164" s="52" t="str">
        <f t="shared" si="28"/>
        <v xml:space="preserve"> </v>
      </c>
      <c r="AM164" s="53" t="str">
        <f t="shared" si="29"/>
        <v xml:space="preserve"> </v>
      </c>
      <c r="AN164" s="37" t="e">
        <f>IF(AND(H164&lt;1920),VLOOKUP(K164,Masterh!$F$11:$P$29,11),IF(AND(H164&gt;=1920,H164&lt;1941),VLOOKUP(K164,Masterh!$F$11:$P$29,11),IF(AND(H164&gt;=1941,H164&lt;1946),VLOOKUP(K164,Masterh!$F$11:$P$29,10),IF(AND(H164&gt;=1946,H164&lt;1951),VLOOKUP(K164,Masterh!$F$11:$P$29,9),IF(AND(H164&gt;=1951,H164&lt;1956),VLOOKUP(K164,Masterh!$F$11:$P$29,8),IF(AND(H164&gt;=1956,H164&lt;1961),VLOOKUP(K164,Masterh!$F$11:$P$29,7),IF(AND(H164&gt;=1961,H164&lt;1966),VLOOKUP(K164,Masterh!$F$11:$P$29,6),IF(AND(H164&gt;=1966,H164&lt;1971),VLOOKUP(K164,Masterh!$F$11:$P$29,5),IF(AND(H164&gt;=1971,H164&lt;1976),VLOOKUP(K164,Masterh!$F$11:$P$29,4),IF(AND(H164&gt;=1976,H164&lt;1981),VLOOKUP(K164,Masterh!$F$11:$P$29,3),IF(AND(H164&gt;=1981,H164&lt;1986),VLOOKUP(K164,Masterh!$F$11:$P$29,2),"SENIOR")))))))))))</f>
        <v>#N/A</v>
      </c>
      <c r="AO164" s="37" t="e">
        <f>IF(AND(H164&lt;1951),VLOOKUP(K164,Masterf!$F$11:$N$25,9),IF(AND(H164&gt;=1951,H164&lt;1956),VLOOKUP(K164,Masterf!$F$11:$N$25,8),IF(AND(H164&gt;=1956,H164&lt;1961),VLOOKUP(K164,Masterf!$F$11:$N$25,7),IF(AND(H164&gt;=1961,H164&lt;1966),VLOOKUP(K164,Masterf!$F$11:$N$25,6),IF(AND(H164&gt;=1966,H164&lt;1971),VLOOKUP(K164,Masterf!$F$11:$N$25,5),IF(AND(H164&gt;=1971,H164&lt;1976),VLOOKUP(K164,Masterf!$F$11:$N$25,4),IF(AND(H164&gt;=1976,H164&lt;1981),VLOOKUP(K164,Masterf!$F$11:$N$25,3),IF(AND(H164&gt;=1981,H164&lt;1986),VLOOKUP(K164,Masterf!$F$11:$N$25,2),"SENIOR"))))))))</f>
        <v>#N/A</v>
      </c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</row>
    <row r="165" spans="2:124" s="5" customFormat="1" ht="30" customHeight="1" x14ac:dyDescent="0.2">
      <c r="B165" s="170"/>
      <c r="C165" s="171"/>
      <c r="D165" s="172"/>
      <c r="E165" s="173"/>
      <c r="F165" s="174"/>
      <c r="G165" s="175"/>
      <c r="H165" s="176"/>
      <c r="I165" s="177"/>
      <c r="J165" s="178"/>
      <c r="K165" s="179"/>
      <c r="L165" s="180"/>
      <c r="M165" s="181"/>
      <c r="N165" s="181"/>
      <c r="O165" s="182" t="str">
        <f t="shared" si="21"/>
        <v/>
      </c>
      <c r="P165" s="180"/>
      <c r="Q165" s="181"/>
      <c r="R165" s="181"/>
      <c r="S165" s="182" t="str">
        <f t="shared" si="22"/>
        <v/>
      </c>
      <c r="T165" s="207" t="str">
        <f t="shared" si="23"/>
        <v/>
      </c>
      <c r="U165" s="183" t="str">
        <f t="shared" si="24"/>
        <v xml:space="preserve">   </v>
      </c>
      <c r="V165" s="184" t="str">
        <f t="shared" si="25"/>
        <v xml:space="preserve"> </v>
      </c>
      <c r="W165" s="185" t="str">
        <f t="shared" si="26"/>
        <v/>
      </c>
      <c r="X165" s="209" t="str">
        <f>IF(E165="","",W165*VLOOKUP(2020-H165,Masterh!C$17:D$72,2,FALSE))</f>
        <v/>
      </c>
      <c r="Y165" s="73"/>
      <c r="AA165" s="37"/>
      <c r="AB165" s="32" t="e">
        <f>IF(E165="H",T165-HLOOKUP(V165,Masterh!$C$1:$CX$9,2,FALSE),T165-HLOOKUP(V165,Masterf!$C$1:$CD$9,2,FALSE))</f>
        <v>#VALUE!</v>
      </c>
      <c r="AC165" s="32" t="e">
        <f>IF(E165="H",T165-HLOOKUP(V165,Masterh!$C$1:$CX$9,3,FALSE),T165-HLOOKUP(V165,Masterf!$C$1:$CD$9,3,FALSE))</f>
        <v>#VALUE!</v>
      </c>
      <c r="AD165" s="32" t="e">
        <f>IF(E165="H",T165-HLOOKUP(V165,Masterh!$C$1:$CX$9,4,FALSE),T165-HLOOKUP(V165,Masterf!$C$1:$CD$9,4,FALSE))</f>
        <v>#VALUE!</v>
      </c>
      <c r="AE165" s="32" t="e">
        <f>IF(E165="H",T165-HLOOKUP(V165,Masterh!$C$1:$CX$9,5,FALSE),T165-HLOOKUP(V165,Masterf!$C$1:$CD$9,5,FALSE))</f>
        <v>#VALUE!</v>
      </c>
      <c r="AF165" s="32" t="e">
        <f>IF(E165="H",T165-HLOOKUP(V165,Masterh!$C$1:$CX$9,6,FALSE),T165-HLOOKUP(V165,Masterf!$C$1:$CD$9,6,FALSE))</f>
        <v>#VALUE!</v>
      </c>
      <c r="AG165" s="32" t="e">
        <f>IF(E165="H",T165-HLOOKUP(V165,Masterh!$C$1:$CX$9,7,FALSE),T165-HLOOKUP(V165,Masterf!$C$1:$CD$9,7,FALSE))</f>
        <v>#VALUE!</v>
      </c>
      <c r="AH165" s="32" t="e">
        <f>IF(E165="H",T165-HLOOKUP(V165,Masterh!$C$1:$CX$9,8,FALSE),T165-HLOOKUP(V165,Masterf!$C$1:$CD$9,8,FALSE))</f>
        <v>#VALUE!</v>
      </c>
      <c r="AI165" s="32" t="e">
        <f>IF(E165="H",T165-HLOOKUP(V165,Masterh!$C$1:$CX$9,9,FALSE),T165-HLOOKUP(V165,Masterf!$C$1:$CD$9,9,FALSE))</f>
        <v>#VALUE!</v>
      </c>
      <c r="AJ165" s="51" t="str">
        <f t="shared" si="27"/>
        <v xml:space="preserve"> </v>
      </c>
      <c r="AK165" s="37"/>
      <c r="AL165" s="52" t="str">
        <f t="shared" si="28"/>
        <v xml:space="preserve"> </v>
      </c>
      <c r="AM165" s="53" t="str">
        <f t="shared" si="29"/>
        <v xml:space="preserve"> </v>
      </c>
      <c r="AN165" s="37" t="e">
        <f>IF(AND(H165&lt;1920),VLOOKUP(K165,Masterh!$F$11:$P$29,11),IF(AND(H165&gt;=1920,H165&lt;1941),VLOOKUP(K165,Masterh!$F$11:$P$29,11),IF(AND(H165&gt;=1941,H165&lt;1946),VLOOKUP(K165,Masterh!$F$11:$P$29,10),IF(AND(H165&gt;=1946,H165&lt;1951),VLOOKUP(K165,Masterh!$F$11:$P$29,9),IF(AND(H165&gt;=1951,H165&lt;1956),VLOOKUP(K165,Masterh!$F$11:$P$29,8),IF(AND(H165&gt;=1956,H165&lt;1961),VLOOKUP(K165,Masterh!$F$11:$P$29,7),IF(AND(H165&gt;=1961,H165&lt;1966),VLOOKUP(K165,Masterh!$F$11:$P$29,6),IF(AND(H165&gt;=1966,H165&lt;1971),VLOOKUP(K165,Masterh!$F$11:$P$29,5),IF(AND(H165&gt;=1971,H165&lt;1976),VLOOKUP(K165,Masterh!$F$11:$P$29,4),IF(AND(H165&gt;=1976,H165&lt;1981),VLOOKUP(K165,Masterh!$F$11:$P$29,3),IF(AND(H165&gt;=1981,H165&lt;1986),VLOOKUP(K165,Masterh!$F$11:$P$29,2),"SENIOR")))))))))))</f>
        <v>#N/A</v>
      </c>
      <c r="AO165" s="37" t="e">
        <f>IF(AND(H165&lt;1951),VLOOKUP(K165,Masterf!$F$11:$N$25,9),IF(AND(H165&gt;=1951,H165&lt;1956),VLOOKUP(K165,Masterf!$F$11:$N$25,8),IF(AND(H165&gt;=1956,H165&lt;1961),VLOOKUP(K165,Masterf!$F$11:$N$25,7),IF(AND(H165&gt;=1961,H165&lt;1966),VLOOKUP(K165,Masterf!$F$11:$N$25,6),IF(AND(H165&gt;=1966,H165&lt;1971),VLOOKUP(K165,Masterf!$F$11:$N$25,5),IF(AND(H165&gt;=1971,H165&lt;1976),VLOOKUP(K165,Masterf!$F$11:$N$25,4),IF(AND(H165&gt;=1976,H165&lt;1981),VLOOKUP(K165,Masterf!$F$11:$N$25,3),IF(AND(H165&gt;=1981,H165&lt;1986),VLOOKUP(K165,Masterf!$F$11:$N$25,2),"SENIOR"))))))))</f>
        <v>#N/A</v>
      </c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</row>
    <row r="166" spans="2:124" s="5" customFormat="1" ht="30" customHeight="1" x14ac:dyDescent="0.2">
      <c r="B166" s="170"/>
      <c r="C166" s="171"/>
      <c r="D166" s="172"/>
      <c r="E166" s="173"/>
      <c r="F166" s="174" t="s">
        <v>30</v>
      </c>
      <c r="G166" s="175" t="s">
        <v>30</v>
      </c>
      <c r="H166" s="176"/>
      <c r="I166" s="177"/>
      <c r="J166" s="178" t="s">
        <v>30</v>
      </c>
      <c r="K166" s="179"/>
      <c r="L166" s="180"/>
      <c r="M166" s="181"/>
      <c r="N166" s="181"/>
      <c r="O166" s="182" t="str">
        <f t="shared" si="21"/>
        <v/>
      </c>
      <c r="P166" s="180"/>
      <c r="Q166" s="181"/>
      <c r="R166" s="181"/>
      <c r="S166" s="182" t="str">
        <f t="shared" si="22"/>
        <v/>
      </c>
      <c r="T166" s="207" t="str">
        <f t="shared" si="23"/>
        <v/>
      </c>
      <c r="U166" s="183" t="str">
        <f t="shared" si="24"/>
        <v xml:space="preserve">   </v>
      </c>
      <c r="V166" s="184" t="str">
        <f t="shared" si="25"/>
        <v xml:space="preserve"> </v>
      </c>
      <c r="W166" s="185" t="str">
        <f t="shared" si="26"/>
        <v/>
      </c>
      <c r="X166" s="209" t="str">
        <f>IF(E166="","",W166*VLOOKUP(2020-H166,Masterh!C$17:D$72,2,FALSE))</f>
        <v/>
      </c>
      <c r="Y166" s="73"/>
      <c r="AA166" s="37"/>
      <c r="AB166" s="32" t="e">
        <f>IF(E166="H",T166-HLOOKUP(V166,Masterh!$C$1:$CX$9,2,FALSE),T166-HLOOKUP(V166,Masterf!$C$1:$CD$9,2,FALSE))</f>
        <v>#VALUE!</v>
      </c>
      <c r="AC166" s="32" t="e">
        <f>IF(E166="H",T166-HLOOKUP(V166,Masterh!$C$1:$CX$9,3,FALSE),T166-HLOOKUP(V166,Masterf!$C$1:$CD$9,3,FALSE))</f>
        <v>#VALUE!</v>
      </c>
      <c r="AD166" s="32" t="e">
        <f>IF(E166="H",T166-HLOOKUP(V166,Masterh!$C$1:$CX$9,4,FALSE),T166-HLOOKUP(V166,Masterf!$C$1:$CD$9,4,FALSE))</f>
        <v>#VALUE!</v>
      </c>
      <c r="AE166" s="32" t="e">
        <f>IF(E166="H",T166-HLOOKUP(V166,Masterh!$C$1:$CX$9,5,FALSE),T166-HLOOKUP(V166,Masterf!$C$1:$CD$9,5,FALSE))</f>
        <v>#VALUE!</v>
      </c>
      <c r="AF166" s="32" t="e">
        <f>IF(E166="H",T166-HLOOKUP(V166,Masterh!$C$1:$CX$9,6,FALSE),T166-HLOOKUP(V166,Masterf!$C$1:$CD$9,6,FALSE))</f>
        <v>#VALUE!</v>
      </c>
      <c r="AG166" s="32" t="e">
        <f>IF(E166="H",T166-HLOOKUP(V166,Masterh!$C$1:$CX$9,7,FALSE),T166-HLOOKUP(V166,Masterf!$C$1:$CD$9,7,FALSE))</f>
        <v>#VALUE!</v>
      </c>
      <c r="AH166" s="32" t="e">
        <f>IF(E166="H",T166-HLOOKUP(V166,Masterh!$C$1:$CX$9,8,FALSE),T166-HLOOKUP(V166,Masterf!$C$1:$CD$9,8,FALSE))</f>
        <v>#VALUE!</v>
      </c>
      <c r="AI166" s="32" t="e">
        <f>IF(E166="H",T166-HLOOKUP(V166,Masterh!$C$1:$CX$9,9,FALSE),T166-HLOOKUP(V166,Masterf!$C$1:$CD$9,9,FALSE))</f>
        <v>#VALUE!</v>
      </c>
      <c r="AJ166" s="51" t="str">
        <f t="shared" si="27"/>
        <v xml:space="preserve"> </v>
      </c>
      <c r="AK166" s="37"/>
      <c r="AL166" s="52" t="str">
        <f t="shared" si="28"/>
        <v xml:space="preserve"> </v>
      </c>
      <c r="AM166" s="53" t="str">
        <f t="shared" si="29"/>
        <v xml:space="preserve"> </v>
      </c>
      <c r="AN166" s="37" t="e">
        <f>IF(AND(H166&lt;1920),VLOOKUP(K166,Masterh!$F$11:$P$29,11),IF(AND(H166&gt;=1920,H166&lt;1941),VLOOKUP(K166,Masterh!$F$11:$P$29,11),IF(AND(H166&gt;=1941,H166&lt;1946),VLOOKUP(K166,Masterh!$F$11:$P$29,10),IF(AND(H166&gt;=1946,H166&lt;1951),VLOOKUP(K166,Masterh!$F$11:$P$29,9),IF(AND(H166&gt;=1951,H166&lt;1956),VLOOKUP(K166,Masterh!$F$11:$P$29,8),IF(AND(H166&gt;=1956,H166&lt;1961),VLOOKUP(K166,Masterh!$F$11:$P$29,7),IF(AND(H166&gt;=1961,H166&lt;1966),VLOOKUP(K166,Masterh!$F$11:$P$29,6),IF(AND(H166&gt;=1966,H166&lt;1971),VLOOKUP(K166,Masterh!$F$11:$P$29,5),IF(AND(H166&gt;=1971,H166&lt;1976),VLOOKUP(K166,Masterh!$F$11:$P$29,4),IF(AND(H166&gt;=1976,H166&lt;1981),VLOOKUP(K166,Masterh!$F$11:$P$29,3),IF(AND(H166&gt;=1981,H166&lt;1986),VLOOKUP(K166,Masterh!$F$11:$P$29,2),"SENIOR")))))))))))</f>
        <v>#N/A</v>
      </c>
      <c r="AO166" s="37" t="e">
        <f>IF(AND(H166&lt;1951),VLOOKUP(K166,Masterf!$F$11:$N$25,9),IF(AND(H166&gt;=1951,H166&lt;1956),VLOOKUP(K166,Masterf!$F$11:$N$25,8),IF(AND(H166&gt;=1956,H166&lt;1961),VLOOKUP(K166,Masterf!$F$11:$N$25,7),IF(AND(H166&gt;=1961,H166&lt;1966),VLOOKUP(K166,Masterf!$F$11:$N$25,6),IF(AND(H166&gt;=1966,H166&lt;1971),VLOOKUP(K166,Masterf!$F$11:$N$25,5),IF(AND(H166&gt;=1971,H166&lt;1976),VLOOKUP(K166,Masterf!$F$11:$N$25,4),IF(AND(H166&gt;=1976,H166&lt;1981),VLOOKUP(K166,Masterf!$F$11:$N$25,3),IF(AND(H166&gt;=1981,H166&lt;1986),VLOOKUP(K166,Masterf!$F$11:$N$25,2),"SENIOR"))))))))</f>
        <v>#N/A</v>
      </c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</row>
    <row r="167" spans="2:124" s="5" customFormat="1" ht="30" customHeight="1" x14ac:dyDescent="0.2">
      <c r="B167" s="170"/>
      <c r="C167" s="171"/>
      <c r="D167" s="172"/>
      <c r="E167" s="173"/>
      <c r="F167" s="174" t="s">
        <v>30</v>
      </c>
      <c r="G167" s="175" t="s">
        <v>30</v>
      </c>
      <c r="H167" s="176"/>
      <c r="I167" s="177"/>
      <c r="J167" s="178" t="s">
        <v>30</v>
      </c>
      <c r="K167" s="179"/>
      <c r="L167" s="180"/>
      <c r="M167" s="181"/>
      <c r="N167" s="181"/>
      <c r="O167" s="182" t="str">
        <f t="shared" si="21"/>
        <v/>
      </c>
      <c r="P167" s="180"/>
      <c r="Q167" s="181"/>
      <c r="R167" s="181"/>
      <c r="S167" s="182" t="str">
        <f t="shared" si="22"/>
        <v/>
      </c>
      <c r="T167" s="207" t="str">
        <f t="shared" si="23"/>
        <v/>
      </c>
      <c r="U167" s="183" t="str">
        <f t="shared" si="24"/>
        <v xml:space="preserve">   </v>
      </c>
      <c r="V167" s="184" t="str">
        <f t="shared" si="25"/>
        <v xml:space="preserve"> </v>
      </c>
      <c r="W167" s="185" t="str">
        <f t="shared" si="26"/>
        <v/>
      </c>
      <c r="X167" s="209" t="str">
        <f>IF(E167="","",W167*VLOOKUP(2020-H167,Masterh!C$17:D$72,2,FALSE))</f>
        <v/>
      </c>
      <c r="Y167" s="73"/>
      <c r="AA167" s="37"/>
      <c r="AB167" s="32" t="e">
        <f>IF(E167="H",T167-HLOOKUP(V167,Masterh!$C$1:$CX$9,2,FALSE),T167-HLOOKUP(V167,Masterf!$C$1:$CD$9,2,FALSE))</f>
        <v>#VALUE!</v>
      </c>
      <c r="AC167" s="32" t="e">
        <f>IF(E167="H",T167-HLOOKUP(V167,Masterh!$C$1:$CX$9,3,FALSE),T167-HLOOKUP(V167,Masterf!$C$1:$CD$9,3,FALSE))</f>
        <v>#VALUE!</v>
      </c>
      <c r="AD167" s="32" t="e">
        <f>IF(E167="H",T167-HLOOKUP(V167,Masterh!$C$1:$CX$9,4,FALSE),T167-HLOOKUP(V167,Masterf!$C$1:$CD$9,4,FALSE))</f>
        <v>#VALUE!</v>
      </c>
      <c r="AE167" s="32" t="e">
        <f>IF(E167="H",T167-HLOOKUP(V167,Masterh!$C$1:$CX$9,5,FALSE),T167-HLOOKUP(V167,Masterf!$C$1:$CD$9,5,FALSE))</f>
        <v>#VALUE!</v>
      </c>
      <c r="AF167" s="32" t="e">
        <f>IF(E167="H",T167-HLOOKUP(V167,Masterh!$C$1:$CX$9,6,FALSE),T167-HLOOKUP(V167,Masterf!$C$1:$CD$9,6,FALSE))</f>
        <v>#VALUE!</v>
      </c>
      <c r="AG167" s="32" t="e">
        <f>IF(E167="H",T167-HLOOKUP(V167,Masterh!$C$1:$CX$9,7,FALSE),T167-HLOOKUP(V167,Masterf!$C$1:$CD$9,7,FALSE))</f>
        <v>#VALUE!</v>
      </c>
      <c r="AH167" s="32" t="e">
        <f>IF(E167="H",T167-HLOOKUP(V167,Masterh!$C$1:$CX$9,8,FALSE),T167-HLOOKUP(V167,Masterf!$C$1:$CD$9,8,FALSE))</f>
        <v>#VALUE!</v>
      </c>
      <c r="AI167" s="32" t="e">
        <f>IF(E167="H",T167-HLOOKUP(V167,Masterh!$C$1:$CX$9,9,FALSE),T167-HLOOKUP(V167,Masterf!$C$1:$CD$9,9,FALSE))</f>
        <v>#VALUE!</v>
      </c>
      <c r="AJ167" s="51" t="str">
        <f t="shared" si="27"/>
        <v xml:space="preserve"> </v>
      </c>
      <c r="AK167" s="37"/>
      <c r="AL167" s="52" t="str">
        <f t="shared" si="28"/>
        <v xml:space="preserve"> </v>
      </c>
      <c r="AM167" s="53" t="str">
        <f t="shared" si="29"/>
        <v xml:space="preserve"> </v>
      </c>
      <c r="AN167" s="37" t="e">
        <f>IF(AND(H167&lt;1920),VLOOKUP(K167,Masterh!$F$11:$P$29,11),IF(AND(H167&gt;=1920,H167&lt;1941),VLOOKUP(K167,Masterh!$F$11:$P$29,11),IF(AND(H167&gt;=1941,H167&lt;1946),VLOOKUP(K167,Masterh!$F$11:$P$29,10),IF(AND(H167&gt;=1946,H167&lt;1951),VLOOKUP(K167,Masterh!$F$11:$P$29,9),IF(AND(H167&gt;=1951,H167&lt;1956),VLOOKUP(K167,Masterh!$F$11:$P$29,8),IF(AND(H167&gt;=1956,H167&lt;1961),VLOOKUP(K167,Masterh!$F$11:$P$29,7),IF(AND(H167&gt;=1961,H167&lt;1966),VLOOKUP(K167,Masterh!$F$11:$P$29,6),IF(AND(H167&gt;=1966,H167&lt;1971),VLOOKUP(K167,Masterh!$F$11:$P$29,5),IF(AND(H167&gt;=1971,H167&lt;1976),VLOOKUP(K167,Masterh!$F$11:$P$29,4),IF(AND(H167&gt;=1976,H167&lt;1981),VLOOKUP(K167,Masterh!$F$11:$P$29,3),IF(AND(H167&gt;=1981,H167&lt;1986),VLOOKUP(K167,Masterh!$F$11:$P$29,2),"SENIOR")))))))))))</f>
        <v>#N/A</v>
      </c>
      <c r="AO167" s="37" t="e">
        <f>IF(AND(H167&lt;1951),VLOOKUP(K167,Masterf!$F$11:$N$25,9),IF(AND(H167&gt;=1951,H167&lt;1956),VLOOKUP(K167,Masterf!$F$11:$N$25,8),IF(AND(H167&gt;=1956,H167&lt;1961),VLOOKUP(K167,Masterf!$F$11:$N$25,7),IF(AND(H167&gt;=1961,H167&lt;1966),VLOOKUP(K167,Masterf!$F$11:$N$25,6),IF(AND(H167&gt;=1966,H167&lt;1971),VLOOKUP(K167,Masterf!$F$11:$N$25,5),IF(AND(H167&gt;=1971,H167&lt;1976),VLOOKUP(K167,Masterf!$F$11:$N$25,4),IF(AND(H167&gt;=1976,H167&lt;1981),VLOOKUP(K167,Masterf!$F$11:$N$25,3),IF(AND(H167&gt;=1981,H167&lt;1986),VLOOKUP(K167,Masterf!$F$11:$N$25,2),"SENIOR"))))))))</f>
        <v>#N/A</v>
      </c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</row>
    <row r="168" spans="2:124" s="5" customFormat="1" ht="30" customHeight="1" x14ac:dyDescent="0.2">
      <c r="B168" s="170"/>
      <c r="C168" s="171"/>
      <c r="D168" s="172"/>
      <c r="E168" s="173"/>
      <c r="F168" s="174" t="s">
        <v>30</v>
      </c>
      <c r="G168" s="175" t="s">
        <v>30</v>
      </c>
      <c r="H168" s="176"/>
      <c r="I168" s="177"/>
      <c r="J168" s="178" t="s">
        <v>30</v>
      </c>
      <c r="K168" s="179"/>
      <c r="L168" s="180"/>
      <c r="M168" s="181"/>
      <c r="N168" s="181"/>
      <c r="O168" s="182" t="str">
        <f t="shared" si="21"/>
        <v/>
      </c>
      <c r="P168" s="180"/>
      <c r="Q168" s="181"/>
      <c r="R168" s="181"/>
      <c r="S168" s="182" t="str">
        <f t="shared" si="22"/>
        <v/>
      </c>
      <c r="T168" s="207" t="str">
        <f t="shared" si="23"/>
        <v/>
      </c>
      <c r="U168" s="183" t="str">
        <f t="shared" si="24"/>
        <v xml:space="preserve">   </v>
      </c>
      <c r="V168" s="184" t="str">
        <f t="shared" si="25"/>
        <v xml:space="preserve"> </v>
      </c>
      <c r="W168" s="185" t="str">
        <f t="shared" si="26"/>
        <v/>
      </c>
      <c r="X168" s="209" t="str">
        <f>IF(E168="","",W168*VLOOKUP(2020-H168,Masterh!C$17:D$72,2,FALSE))</f>
        <v/>
      </c>
      <c r="Y168" s="73"/>
      <c r="AA168" s="37"/>
      <c r="AB168" s="32" t="e">
        <f>IF(E168="H",T168-HLOOKUP(V168,Masterh!$C$1:$CX$9,2,FALSE),T168-HLOOKUP(V168,Masterf!$C$1:$CD$9,2,FALSE))</f>
        <v>#VALUE!</v>
      </c>
      <c r="AC168" s="32" t="e">
        <f>IF(E168="H",T168-HLOOKUP(V168,Masterh!$C$1:$CX$9,3,FALSE),T168-HLOOKUP(V168,Masterf!$C$1:$CD$9,3,FALSE))</f>
        <v>#VALUE!</v>
      </c>
      <c r="AD168" s="32" t="e">
        <f>IF(E168="H",T168-HLOOKUP(V168,Masterh!$C$1:$CX$9,4,FALSE),T168-HLOOKUP(V168,Masterf!$C$1:$CD$9,4,FALSE))</f>
        <v>#VALUE!</v>
      </c>
      <c r="AE168" s="32" t="e">
        <f>IF(E168="H",T168-HLOOKUP(V168,Masterh!$C$1:$CX$9,5,FALSE),T168-HLOOKUP(V168,Masterf!$C$1:$CD$9,5,FALSE))</f>
        <v>#VALUE!</v>
      </c>
      <c r="AF168" s="32" t="e">
        <f>IF(E168="H",T168-HLOOKUP(V168,Masterh!$C$1:$CX$9,6,FALSE),T168-HLOOKUP(V168,Masterf!$C$1:$CD$9,6,FALSE))</f>
        <v>#VALUE!</v>
      </c>
      <c r="AG168" s="32" t="e">
        <f>IF(E168="H",T168-HLOOKUP(V168,Masterh!$C$1:$CX$9,7,FALSE),T168-HLOOKUP(V168,Masterf!$C$1:$CD$9,7,FALSE))</f>
        <v>#VALUE!</v>
      </c>
      <c r="AH168" s="32" t="e">
        <f>IF(E168="H",T168-HLOOKUP(V168,Masterh!$C$1:$CX$9,8,FALSE),T168-HLOOKUP(V168,Masterf!$C$1:$CD$9,8,FALSE))</f>
        <v>#VALUE!</v>
      </c>
      <c r="AI168" s="32" t="e">
        <f>IF(E168="H",T168-HLOOKUP(V168,Masterh!$C$1:$CX$9,9,FALSE),T168-HLOOKUP(V168,Masterf!$C$1:$CD$9,9,FALSE))</f>
        <v>#VALUE!</v>
      </c>
      <c r="AJ168" s="51" t="str">
        <f t="shared" si="27"/>
        <v xml:space="preserve"> </v>
      </c>
      <c r="AK168" s="37"/>
      <c r="AL168" s="52" t="str">
        <f t="shared" si="28"/>
        <v xml:space="preserve"> </v>
      </c>
      <c r="AM168" s="53" t="str">
        <f t="shared" si="29"/>
        <v xml:space="preserve"> </v>
      </c>
      <c r="AN168" s="37" t="e">
        <f>IF(AND(H168&lt;1920),VLOOKUP(K168,Masterh!$F$11:$P$29,11),IF(AND(H168&gt;=1920,H168&lt;1941),VLOOKUP(K168,Masterh!$F$11:$P$29,11),IF(AND(H168&gt;=1941,H168&lt;1946),VLOOKUP(K168,Masterh!$F$11:$P$29,10),IF(AND(H168&gt;=1946,H168&lt;1951),VLOOKUP(K168,Masterh!$F$11:$P$29,9),IF(AND(H168&gt;=1951,H168&lt;1956),VLOOKUP(K168,Masterh!$F$11:$P$29,8),IF(AND(H168&gt;=1956,H168&lt;1961),VLOOKUP(K168,Masterh!$F$11:$P$29,7),IF(AND(H168&gt;=1961,H168&lt;1966),VLOOKUP(K168,Masterh!$F$11:$P$29,6),IF(AND(H168&gt;=1966,H168&lt;1971),VLOOKUP(K168,Masterh!$F$11:$P$29,5),IF(AND(H168&gt;=1971,H168&lt;1976),VLOOKUP(K168,Masterh!$F$11:$P$29,4),IF(AND(H168&gt;=1976,H168&lt;1981),VLOOKUP(K168,Masterh!$F$11:$P$29,3),IF(AND(H168&gt;=1981,H168&lt;1986),VLOOKUP(K168,Masterh!$F$11:$P$29,2),"SENIOR")))))))))))</f>
        <v>#N/A</v>
      </c>
      <c r="AO168" s="37" t="e">
        <f>IF(AND(H168&lt;1951),VLOOKUP(K168,Masterf!$F$11:$N$25,9),IF(AND(H168&gt;=1951,H168&lt;1956),VLOOKUP(K168,Masterf!$F$11:$N$25,8),IF(AND(H168&gt;=1956,H168&lt;1961),VLOOKUP(K168,Masterf!$F$11:$N$25,7),IF(AND(H168&gt;=1961,H168&lt;1966),VLOOKUP(K168,Masterf!$F$11:$N$25,6),IF(AND(H168&gt;=1966,H168&lt;1971),VLOOKUP(K168,Masterf!$F$11:$N$25,5),IF(AND(H168&gt;=1971,H168&lt;1976),VLOOKUP(K168,Masterf!$F$11:$N$25,4),IF(AND(H168&gt;=1976,H168&lt;1981),VLOOKUP(K168,Masterf!$F$11:$N$25,3),IF(AND(H168&gt;=1981,H168&lt;1986),VLOOKUP(K168,Masterf!$F$11:$N$25,2),"SENIOR"))))))))</f>
        <v>#N/A</v>
      </c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</row>
    <row r="169" spans="2:124" s="5" customFormat="1" ht="30" customHeight="1" x14ac:dyDescent="0.2">
      <c r="B169" s="170"/>
      <c r="C169" s="171"/>
      <c r="D169" s="172"/>
      <c r="E169" s="173"/>
      <c r="F169" s="174" t="s">
        <v>30</v>
      </c>
      <c r="G169" s="175" t="s">
        <v>30</v>
      </c>
      <c r="H169" s="176"/>
      <c r="I169" s="177"/>
      <c r="J169" s="178" t="s">
        <v>30</v>
      </c>
      <c r="K169" s="179"/>
      <c r="L169" s="180"/>
      <c r="M169" s="181"/>
      <c r="N169" s="181"/>
      <c r="O169" s="182" t="str">
        <f t="shared" si="21"/>
        <v/>
      </c>
      <c r="P169" s="180"/>
      <c r="Q169" s="181"/>
      <c r="R169" s="181"/>
      <c r="S169" s="182" t="str">
        <f t="shared" si="22"/>
        <v/>
      </c>
      <c r="T169" s="207" t="str">
        <f t="shared" si="23"/>
        <v/>
      </c>
      <c r="U169" s="183" t="str">
        <f t="shared" si="24"/>
        <v xml:space="preserve">   </v>
      </c>
      <c r="V169" s="184" t="str">
        <f t="shared" si="25"/>
        <v xml:space="preserve"> </v>
      </c>
      <c r="W169" s="185" t="str">
        <f t="shared" si="26"/>
        <v/>
      </c>
      <c r="X169" s="209" t="str">
        <f>IF(E169="","",W169*VLOOKUP(2020-H169,Masterh!C$17:D$72,2,FALSE))</f>
        <v/>
      </c>
      <c r="Y169" s="73"/>
      <c r="AA169" s="37"/>
      <c r="AB169" s="32" t="e">
        <f>IF(E169="H",T169-HLOOKUP(V169,Masterh!$C$1:$CX$9,2,FALSE),T169-HLOOKUP(V169,Masterf!$C$1:$CD$9,2,FALSE))</f>
        <v>#VALUE!</v>
      </c>
      <c r="AC169" s="32" t="e">
        <f>IF(E169="H",T169-HLOOKUP(V169,Masterh!$C$1:$CX$9,3,FALSE),T169-HLOOKUP(V169,Masterf!$C$1:$CD$9,3,FALSE))</f>
        <v>#VALUE!</v>
      </c>
      <c r="AD169" s="32" t="e">
        <f>IF(E169="H",T169-HLOOKUP(V169,Masterh!$C$1:$CX$9,4,FALSE),T169-HLOOKUP(V169,Masterf!$C$1:$CD$9,4,FALSE))</f>
        <v>#VALUE!</v>
      </c>
      <c r="AE169" s="32" t="e">
        <f>IF(E169="H",T169-HLOOKUP(V169,Masterh!$C$1:$CX$9,5,FALSE),T169-HLOOKUP(V169,Masterf!$C$1:$CD$9,5,FALSE))</f>
        <v>#VALUE!</v>
      </c>
      <c r="AF169" s="32" t="e">
        <f>IF(E169="H",T169-HLOOKUP(V169,Masterh!$C$1:$CX$9,6,FALSE),T169-HLOOKUP(V169,Masterf!$C$1:$CD$9,6,FALSE))</f>
        <v>#VALUE!</v>
      </c>
      <c r="AG169" s="32" t="e">
        <f>IF(E169="H",T169-HLOOKUP(V169,Masterh!$C$1:$CX$9,7,FALSE),T169-HLOOKUP(V169,Masterf!$C$1:$CD$9,7,FALSE))</f>
        <v>#VALUE!</v>
      </c>
      <c r="AH169" s="32" t="e">
        <f>IF(E169="H",T169-HLOOKUP(V169,Masterh!$C$1:$CX$9,8,FALSE),T169-HLOOKUP(V169,Masterf!$C$1:$CD$9,8,FALSE))</f>
        <v>#VALUE!</v>
      </c>
      <c r="AI169" s="32" t="e">
        <f>IF(E169="H",T169-HLOOKUP(V169,Masterh!$C$1:$CX$9,9,FALSE),T169-HLOOKUP(V169,Masterf!$C$1:$CD$9,9,FALSE))</f>
        <v>#VALUE!</v>
      </c>
      <c r="AJ169" s="51" t="str">
        <f t="shared" si="27"/>
        <v xml:space="preserve"> </v>
      </c>
      <c r="AK169" s="37"/>
      <c r="AL169" s="52" t="str">
        <f t="shared" si="28"/>
        <v xml:space="preserve"> </v>
      </c>
      <c r="AM169" s="53" t="str">
        <f t="shared" si="29"/>
        <v xml:space="preserve"> </v>
      </c>
      <c r="AN169" s="37" t="e">
        <f>IF(AND(H169&lt;1920),VLOOKUP(K169,Masterh!$F$11:$P$29,11),IF(AND(H169&gt;=1920,H169&lt;1941),VLOOKUP(K169,Masterh!$F$11:$P$29,11),IF(AND(H169&gt;=1941,H169&lt;1946),VLOOKUP(K169,Masterh!$F$11:$P$29,10),IF(AND(H169&gt;=1946,H169&lt;1951),VLOOKUP(K169,Masterh!$F$11:$P$29,9),IF(AND(H169&gt;=1951,H169&lt;1956),VLOOKUP(K169,Masterh!$F$11:$P$29,8),IF(AND(H169&gt;=1956,H169&lt;1961),VLOOKUP(K169,Masterh!$F$11:$P$29,7),IF(AND(H169&gt;=1961,H169&lt;1966),VLOOKUP(K169,Masterh!$F$11:$P$29,6),IF(AND(H169&gt;=1966,H169&lt;1971),VLOOKUP(K169,Masterh!$F$11:$P$29,5),IF(AND(H169&gt;=1971,H169&lt;1976),VLOOKUP(K169,Masterh!$F$11:$P$29,4),IF(AND(H169&gt;=1976,H169&lt;1981),VLOOKUP(K169,Masterh!$F$11:$P$29,3),IF(AND(H169&gt;=1981,H169&lt;1986),VLOOKUP(K169,Masterh!$F$11:$P$29,2),"SENIOR")))))))))))</f>
        <v>#N/A</v>
      </c>
      <c r="AO169" s="37" t="e">
        <f>IF(AND(H169&lt;1951),VLOOKUP(K169,Masterf!$F$11:$N$25,9),IF(AND(H169&gt;=1951,H169&lt;1956),VLOOKUP(K169,Masterf!$F$11:$N$25,8),IF(AND(H169&gt;=1956,H169&lt;1961),VLOOKUP(K169,Masterf!$F$11:$N$25,7),IF(AND(H169&gt;=1961,H169&lt;1966),VLOOKUP(K169,Masterf!$F$11:$N$25,6),IF(AND(H169&gt;=1966,H169&lt;1971),VLOOKUP(K169,Masterf!$F$11:$N$25,5),IF(AND(H169&gt;=1971,H169&lt;1976),VLOOKUP(K169,Masterf!$F$11:$N$25,4),IF(AND(H169&gt;=1976,H169&lt;1981),VLOOKUP(K169,Masterf!$F$11:$N$25,3),IF(AND(H169&gt;=1981,H169&lt;1986),VLOOKUP(K169,Masterf!$F$11:$N$25,2),"SENIOR"))))))))</f>
        <v>#N/A</v>
      </c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</row>
    <row r="170" spans="2:124" s="5" customFormat="1" ht="30" customHeight="1" x14ac:dyDescent="0.2">
      <c r="B170" s="170"/>
      <c r="C170" s="171"/>
      <c r="D170" s="172"/>
      <c r="E170" s="173"/>
      <c r="F170" s="174" t="s">
        <v>30</v>
      </c>
      <c r="G170" s="175" t="s">
        <v>30</v>
      </c>
      <c r="H170" s="176"/>
      <c r="I170" s="177"/>
      <c r="J170" s="178" t="s">
        <v>30</v>
      </c>
      <c r="K170" s="179"/>
      <c r="L170" s="180"/>
      <c r="M170" s="181"/>
      <c r="N170" s="181"/>
      <c r="O170" s="182" t="str">
        <f t="shared" si="21"/>
        <v/>
      </c>
      <c r="P170" s="180"/>
      <c r="Q170" s="181"/>
      <c r="R170" s="181"/>
      <c r="S170" s="182" t="str">
        <f t="shared" si="22"/>
        <v/>
      </c>
      <c r="T170" s="207" t="str">
        <f t="shared" si="23"/>
        <v/>
      </c>
      <c r="U170" s="183" t="str">
        <f t="shared" si="24"/>
        <v xml:space="preserve">   </v>
      </c>
      <c r="V170" s="184" t="str">
        <f t="shared" si="25"/>
        <v xml:space="preserve"> </v>
      </c>
      <c r="W170" s="185" t="str">
        <f t="shared" si="26"/>
        <v/>
      </c>
      <c r="X170" s="209" t="str">
        <f>IF(E170="","",W170*VLOOKUP(2020-H170,Masterh!C$17:D$72,2,FALSE))</f>
        <v/>
      </c>
      <c r="Y170" s="73"/>
      <c r="AA170" s="37"/>
      <c r="AB170" s="32" t="e">
        <f>IF(E170="H",T170-HLOOKUP(V170,Masterh!$C$1:$CX$9,2,FALSE),T170-HLOOKUP(V170,Masterf!$C$1:$CD$9,2,FALSE))</f>
        <v>#VALUE!</v>
      </c>
      <c r="AC170" s="32" t="e">
        <f>IF(E170="H",T170-HLOOKUP(V170,Masterh!$C$1:$CX$9,3,FALSE),T170-HLOOKUP(V170,Masterf!$C$1:$CD$9,3,FALSE))</f>
        <v>#VALUE!</v>
      </c>
      <c r="AD170" s="32" t="e">
        <f>IF(E170="H",T170-HLOOKUP(V170,Masterh!$C$1:$CX$9,4,FALSE),T170-HLOOKUP(V170,Masterf!$C$1:$CD$9,4,FALSE))</f>
        <v>#VALUE!</v>
      </c>
      <c r="AE170" s="32" t="e">
        <f>IF(E170="H",T170-HLOOKUP(V170,Masterh!$C$1:$CX$9,5,FALSE),T170-HLOOKUP(V170,Masterf!$C$1:$CD$9,5,FALSE))</f>
        <v>#VALUE!</v>
      </c>
      <c r="AF170" s="32" t="e">
        <f>IF(E170="H",T170-HLOOKUP(V170,Masterh!$C$1:$CX$9,6,FALSE),T170-HLOOKUP(V170,Masterf!$C$1:$CD$9,6,FALSE))</f>
        <v>#VALUE!</v>
      </c>
      <c r="AG170" s="32" t="e">
        <f>IF(E170="H",T170-HLOOKUP(V170,Masterh!$C$1:$CX$9,7,FALSE),T170-HLOOKUP(V170,Masterf!$C$1:$CD$9,7,FALSE))</f>
        <v>#VALUE!</v>
      </c>
      <c r="AH170" s="32" t="e">
        <f>IF(E170="H",T170-HLOOKUP(V170,Masterh!$C$1:$CX$9,8,FALSE),T170-HLOOKUP(V170,Masterf!$C$1:$CD$9,8,FALSE))</f>
        <v>#VALUE!</v>
      </c>
      <c r="AI170" s="32" t="e">
        <f>IF(E170="H",T170-HLOOKUP(V170,Masterh!$C$1:$CX$9,9,FALSE),T170-HLOOKUP(V170,Masterf!$C$1:$CD$9,9,FALSE))</f>
        <v>#VALUE!</v>
      </c>
      <c r="AJ170" s="51" t="str">
        <f t="shared" si="27"/>
        <v xml:space="preserve"> </v>
      </c>
      <c r="AK170" s="37"/>
      <c r="AL170" s="52" t="str">
        <f t="shared" si="28"/>
        <v xml:space="preserve"> </v>
      </c>
      <c r="AM170" s="53" t="str">
        <f t="shared" si="29"/>
        <v xml:space="preserve"> </v>
      </c>
      <c r="AN170" s="37" t="e">
        <f>IF(AND(H170&lt;1920),VLOOKUP(K170,Masterh!$F$11:$P$29,11),IF(AND(H170&gt;=1920,H170&lt;1941),VLOOKUP(K170,Masterh!$F$11:$P$29,11),IF(AND(H170&gt;=1941,H170&lt;1946),VLOOKUP(K170,Masterh!$F$11:$P$29,10),IF(AND(H170&gt;=1946,H170&lt;1951),VLOOKUP(K170,Masterh!$F$11:$P$29,9),IF(AND(H170&gt;=1951,H170&lt;1956),VLOOKUP(K170,Masterh!$F$11:$P$29,8),IF(AND(H170&gt;=1956,H170&lt;1961),VLOOKUP(K170,Masterh!$F$11:$P$29,7),IF(AND(H170&gt;=1961,H170&lt;1966),VLOOKUP(K170,Masterh!$F$11:$P$29,6),IF(AND(H170&gt;=1966,H170&lt;1971),VLOOKUP(K170,Masterh!$F$11:$P$29,5),IF(AND(H170&gt;=1971,H170&lt;1976),VLOOKUP(K170,Masterh!$F$11:$P$29,4),IF(AND(H170&gt;=1976,H170&lt;1981),VLOOKUP(K170,Masterh!$F$11:$P$29,3),IF(AND(H170&gt;=1981,H170&lt;1986),VLOOKUP(K170,Masterh!$F$11:$P$29,2),"SENIOR")))))))))))</f>
        <v>#N/A</v>
      </c>
      <c r="AO170" s="37" t="e">
        <f>IF(AND(H170&lt;1951),VLOOKUP(K170,Masterf!$F$11:$N$25,9),IF(AND(H170&gt;=1951,H170&lt;1956),VLOOKUP(K170,Masterf!$F$11:$N$25,8),IF(AND(H170&gt;=1956,H170&lt;1961),VLOOKUP(K170,Masterf!$F$11:$N$25,7),IF(AND(H170&gt;=1961,H170&lt;1966),VLOOKUP(K170,Masterf!$F$11:$N$25,6),IF(AND(H170&gt;=1966,H170&lt;1971),VLOOKUP(K170,Masterf!$F$11:$N$25,5),IF(AND(H170&gt;=1971,H170&lt;1976),VLOOKUP(K170,Masterf!$F$11:$N$25,4),IF(AND(H170&gt;=1976,H170&lt;1981),VLOOKUP(K170,Masterf!$F$11:$N$25,3),IF(AND(H170&gt;=1981,H170&lt;1986),VLOOKUP(K170,Masterf!$F$11:$N$25,2),"SENIOR"))))))))</f>
        <v>#N/A</v>
      </c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</row>
    <row r="171" spans="2:124" s="5" customFormat="1" ht="30" customHeight="1" x14ac:dyDescent="0.2">
      <c r="B171" s="170"/>
      <c r="C171" s="171"/>
      <c r="D171" s="172"/>
      <c r="E171" s="173"/>
      <c r="F171" s="174" t="s">
        <v>30</v>
      </c>
      <c r="G171" s="175" t="s">
        <v>30</v>
      </c>
      <c r="H171" s="176"/>
      <c r="I171" s="177"/>
      <c r="J171" s="178" t="s">
        <v>30</v>
      </c>
      <c r="K171" s="179"/>
      <c r="L171" s="180"/>
      <c r="M171" s="181"/>
      <c r="N171" s="181"/>
      <c r="O171" s="182" t="str">
        <f t="shared" si="21"/>
        <v/>
      </c>
      <c r="P171" s="180"/>
      <c r="Q171" s="181"/>
      <c r="R171" s="181"/>
      <c r="S171" s="182" t="str">
        <f t="shared" si="22"/>
        <v/>
      </c>
      <c r="T171" s="207" t="str">
        <f t="shared" si="23"/>
        <v/>
      </c>
      <c r="U171" s="183" t="str">
        <f t="shared" si="24"/>
        <v xml:space="preserve">   </v>
      </c>
      <c r="V171" s="184" t="str">
        <f t="shared" si="25"/>
        <v xml:space="preserve"> </v>
      </c>
      <c r="W171" s="185" t="str">
        <f t="shared" si="26"/>
        <v/>
      </c>
      <c r="X171" s="209" t="str">
        <f>IF(E171="","",W171*VLOOKUP(2020-H171,Masterh!C$17:D$72,2,FALSE))</f>
        <v/>
      </c>
      <c r="Y171" s="73"/>
      <c r="AA171" s="37"/>
      <c r="AB171" s="32" t="e">
        <f>IF(E171="H",T171-HLOOKUP(V171,Masterh!$C$1:$CX$9,2,FALSE),T171-HLOOKUP(V171,Masterf!$C$1:$CD$9,2,FALSE))</f>
        <v>#VALUE!</v>
      </c>
      <c r="AC171" s="32" t="e">
        <f>IF(E171="H",T171-HLOOKUP(V171,Masterh!$C$1:$CX$9,3,FALSE),T171-HLOOKUP(V171,Masterf!$C$1:$CD$9,3,FALSE))</f>
        <v>#VALUE!</v>
      </c>
      <c r="AD171" s="32" t="e">
        <f>IF(E171="H",T171-HLOOKUP(V171,Masterh!$C$1:$CX$9,4,FALSE),T171-HLOOKUP(V171,Masterf!$C$1:$CD$9,4,FALSE))</f>
        <v>#VALUE!</v>
      </c>
      <c r="AE171" s="32" t="e">
        <f>IF(E171="H",T171-HLOOKUP(V171,Masterh!$C$1:$CX$9,5,FALSE),T171-HLOOKUP(V171,Masterf!$C$1:$CD$9,5,FALSE))</f>
        <v>#VALUE!</v>
      </c>
      <c r="AF171" s="32" t="e">
        <f>IF(E171="H",T171-HLOOKUP(V171,Masterh!$C$1:$CX$9,6,FALSE),T171-HLOOKUP(V171,Masterf!$C$1:$CD$9,6,FALSE))</f>
        <v>#VALUE!</v>
      </c>
      <c r="AG171" s="32" t="e">
        <f>IF(E171="H",T171-HLOOKUP(V171,Masterh!$C$1:$CX$9,7,FALSE),T171-HLOOKUP(V171,Masterf!$C$1:$CD$9,7,FALSE))</f>
        <v>#VALUE!</v>
      </c>
      <c r="AH171" s="32" t="e">
        <f>IF(E171="H",T171-HLOOKUP(V171,Masterh!$C$1:$CX$9,8,FALSE),T171-HLOOKUP(V171,Masterf!$C$1:$CD$9,8,FALSE))</f>
        <v>#VALUE!</v>
      </c>
      <c r="AI171" s="32" t="e">
        <f>IF(E171="H",T171-HLOOKUP(V171,Masterh!$C$1:$CX$9,9,FALSE),T171-HLOOKUP(V171,Masterf!$C$1:$CD$9,9,FALSE))</f>
        <v>#VALUE!</v>
      </c>
      <c r="AJ171" s="51" t="str">
        <f t="shared" si="27"/>
        <v xml:space="preserve"> </v>
      </c>
      <c r="AK171" s="37"/>
      <c r="AL171" s="52" t="str">
        <f t="shared" si="28"/>
        <v xml:space="preserve"> </v>
      </c>
      <c r="AM171" s="53" t="str">
        <f t="shared" si="29"/>
        <v xml:space="preserve"> </v>
      </c>
      <c r="AN171" s="37" t="e">
        <f>IF(AND(H171&lt;1920),VLOOKUP(K171,Masterh!$F$11:$P$29,11),IF(AND(H171&gt;=1920,H171&lt;1941),VLOOKUP(K171,Masterh!$F$11:$P$29,11),IF(AND(H171&gt;=1941,H171&lt;1946),VLOOKUP(K171,Masterh!$F$11:$P$29,10),IF(AND(H171&gt;=1946,H171&lt;1951),VLOOKUP(K171,Masterh!$F$11:$P$29,9),IF(AND(H171&gt;=1951,H171&lt;1956),VLOOKUP(K171,Masterh!$F$11:$P$29,8),IF(AND(H171&gt;=1956,H171&lt;1961),VLOOKUP(K171,Masterh!$F$11:$P$29,7),IF(AND(H171&gt;=1961,H171&lt;1966),VLOOKUP(K171,Masterh!$F$11:$P$29,6),IF(AND(H171&gt;=1966,H171&lt;1971),VLOOKUP(K171,Masterh!$F$11:$P$29,5),IF(AND(H171&gt;=1971,H171&lt;1976),VLOOKUP(K171,Masterh!$F$11:$P$29,4),IF(AND(H171&gt;=1976,H171&lt;1981),VLOOKUP(K171,Masterh!$F$11:$P$29,3),IF(AND(H171&gt;=1981,H171&lt;1986),VLOOKUP(K171,Masterh!$F$11:$P$29,2),"SENIOR")))))))))))</f>
        <v>#N/A</v>
      </c>
      <c r="AO171" s="37" t="e">
        <f>IF(AND(H171&lt;1951),VLOOKUP(K171,Masterf!$F$11:$N$25,9),IF(AND(H171&gt;=1951,H171&lt;1956),VLOOKUP(K171,Masterf!$F$11:$N$25,8),IF(AND(H171&gt;=1956,H171&lt;1961),VLOOKUP(K171,Masterf!$F$11:$N$25,7),IF(AND(H171&gt;=1961,H171&lt;1966),VLOOKUP(K171,Masterf!$F$11:$N$25,6),IF(AND(H171&gt;=1966,H171&lt;1971),VLOOKUP(K171,Masterf!$F$11:$N$25,5),IF(AND(H171&gt;=1971,H171&lt;1976),VLOOKUP(K171,Masterf!$F$11:$N$25,4),IF(AND(H171&gt;=1976,H171&lt;1981),VLOOKUP(K171,Masterf!$F$11:$N$25,3),IF(AND(H171&gt;=1981,H171&lt;1986),VLOOKUP(K171,Masterf!$F$11:$N$25,2),"SENIOR"))))))))</f>
        <v>#N/A</v>
      </c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</row>
    <row r="172" spans="2:124" s="5" customFormat="1" ht="30" customHeight="1" x14ac:dyDescent="0.2">
      <c r="B172" s="170"/>
      <c r="C172" s="171"/>
      <c r="D172" s="172"/>
      <c r="E172" s="173"/>
      <c r="F172" s="174" t="s">
        <v>30</v>
      </c>
      <c r="G172" s="175" t="s">
        <v>30</v>
      </c>
      <c r="H172" s="176"/>
      <c r="I172" s="177"/>
      <c r="J172" s="178" t="s">
        <v>30</v>
      </c>
      <c r="K172" s="179"/>
      <c r="L172" s="180"/>
      <c r="M172" s="181"/>
      <c r="N172" s="181"/>
      <c r="O172" s="182" t="str">
        <f t="shared" si="21"/>
        <v/>
      </c>
      <c r="P172" s="180"/>
      <c r="Q172" s="181"/>
      <c r="R172" s="181"/>
      <c r="S172" s="182" t="str">
        <f t="shared" si="22"/>
        <v/>
      </c>
      <c r="T172" s="207" t="str">
        <f t="shared" si="23"/>
        <v/>
      </c>
      <c r="U172" s="183" t="str">
        <f t="shared" si="24"/>
        <v xml:space="preserve">   </v>
      </c>
      <c r="V172" s="184" t="str">
        <f t="shared" si="25"/>
        <v xml:space="preserve"> </v>
      </c>
      <c r="W172" s="185" t="str">
        <f t="shared" si="26"/>
        <v/>
      </c>
      <c r="X172" s="209" t="str">
        <f>IF(E172="","",W172*VLOOKUP(2020-H172,Masterh!C$17:D$72,2,FALSE))</f>
        <v/>
      </c>
      <c r="Y172" s="73"/>
      <c r="AA172" s="37"/>
      <c r="AB172" s="32" t="e">
        <f>IF(E172="H",T172-HLOOKUP(V172,Masterh!$C$1:$CX$9,2,FALSE),T172-HLOOKUP(V172,Masterf!$C$1:$CD$9,2,FALSE))</f>
        <v>#VALUE!</v>
      </c>
      <c r="AC172" s="32" t="e">
        <f>IF(E172="H",T172-HLOOKUP(V172,Masterh!$C$1:$CX$9,3,FALSE),T172-HLOOKUP(V172,Masterf!$C$1:$CD$9,3,FALSE))</f>
        <v>#VALUE!</v>
      </c>
      <c r="AD172" s="32" t="e">
        <f>IF(E172="H",T172-HLOOKUP(V172,Masterh!$C$1:$CX$9,4,FALSE),T172-HLOOKUP(V172,Masterf!$C$1:$CD$9,4,FALSE))</f>
        <v>#VALUE!</v>
      </c>
      <c r="AE172" s="32" t="e">
        <f>IF(E172="H",T172-HLOOKUP(V172,Masterh!$C$1:$CX$9,5,FALSE),T172-HLOOKUP(V172,Masterf!$C$1:$CD$9,5,FALSE))</f>
        <v>#VALUE!</v>
      </c>
      <c r="AF172" s="32" t="e">
        <f>IF(E172="H",T172-HLOOKUP(V172,Masterh!$C$1:$CX$9,6,FALSE),T172-HLOOKUP(V172,Masterf!$C$1:$CD$9,6,FALSE))</f>
        <v>#VALUE!</v>
      </c>
      <c r="AG172" s="32" t="e">
        <f>IF(E172="H",T172-HLOOKUP(V172,Masterh!$C$1:$CX$9,7,FALSE),T172-HLOOKUP(V172,Masterf!$C$1:$CD$9,7,FALSE))</f>
        <v>#VALUE!</v>
      </c>
      <c r="AH172" s="32" t="e">
        <f>IF(E172="H",T172-HLOOKUP(V172,Masterh!$C$1:$CX$9,8,FALSE),T172-HLOOKUP(V172,Masterf!$C$1:$CD$9,8,FALSE))</f>
        <v>#VALUE!</v>
      </c>
      <c r="AI172" s="32" t="e">
        <f>IF(E172="H",T172-HLOOKUP(V172,Masterh!$C$1:$CX$9,9,FALSE),T172-HLOOKUP(V172,Masterf!$C$1:$CD$9,9,FALSE))</f>
        <v>#VALUE!</v>
      </c>
      <c r="AJ172" s="51" t="str">
        <f t="shared" si="27"/>
        <v xml:space="preserve"> </v>
      </c>
      <c r="AK172" s="37"/>
      <c r="AL172" s="52" t="str">
        <f t="shared" si="28"/>
        <v xml:space="preserve"> </v>
      </c>
      <c r="AM172" s="53" t="str">
        <f t="shared" si="29"/>
        <v xml:space="preserve"> </v>
      </c>
      <c r="AN172" s="37" t="e">
        <f>IF(AND(H172&lt;1920),VLOOKUP(K172,Masterh!$F$11:$P$29,11),IF(AND(H172&gt;=1920,H172&lt;1941),VLOOKUP(K172,Masterh!$F$11:$P$29,11),IF(AND(H172&gt;=1941,H172&lt;1946),VLOOKUP(K172,Masterh!$F$11:$P$29,10),IF(AND(H172&gt;=1946,H172&lt;1951),VLOOKUP(K172,Masterh!$F$11:$P$29,9),IF(AND(H172&gt;=1951,H172&lt;1956),VLOOKUP(K172,Masterh!$F$11:$P$29,8),IF(AND(H172&gt;=1956,H172&lt;1961),VLOOKUP(K172,Masterh!$F$11:$P$29,7),IF(AND(H172&gt;=1961,H172&lt;1966),VLOOKUP(K172,Masterh!$F$11:$P$29,6),IF(AND(H172&gt;=1966,H172&lt;1971),VLOOKUP(K172,Masterh!$F$11:$P$29,5),IF(AND(H172&gt;=1971,H172&lt;1976),VLOOKUP(K172,Masterh!$F$11:$P$29,4),IF(AND(H172&gt;=1976,H172&lt;1981),VLOOKUP(K172,Masterh!$F$11:$P$29,3),IF(AND(H172&gt;=1981,H172&lt;1986),VLOOKUP(K172,Masterh!$F$11:$P$29,2),"SENIOR")))))))))))</f>
        <v>#N/A</v>
      </c>
      <c r="AO172" s="37" t="e">
        <f>IF(AND(H172&lt;1951),VLOOKUP(K172,Masterf!$F$11:$N$25,9),IF(AND(H172&gt;=1951,H172&lt;1956),VLOOKUP(K172,Masterf!$F$11:$N$25,8),IF(AND(H172&gt;=1956,H172&lt;1961),VLOOKUP(K172,Masterf!$F$11:$N$25,7),IF(AND(H172&gt;=1961,H172&lt;1966),VLOOKUP(K172,Masterf!$F$11:$N$25,6),IF(AND(H172&gt;=1966,H172&lt;1971),VLOOKUP(K172,Masterf!$F$11:$N$25,5),IF(AND(H172&gt;=1971,H172&lt;1976),VLOOKUP(K172,Masterf!$F$11:$N$25,4),IF(AND(H172&gt;=1976,H172&lt;1981),VLOOKUP(K172,Masterf!$F$11:$N$25,3),IF(AND(H172&gt;=1981,H172&lt;1986),VLOOKUP(K172,Masterf!$F$11:$N$25,2),"SENIOR"))))))))</f>
        <v>#N/A</v>
      </c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</row>
    <row r="173" spans="2:124" s="5" customFormat="1" ht="30" customHeight="1" x14ac:dyDescent="0.2">
      <c r="B173" s="170"/>
      <c r="C173" s="171"/>
      <c r="D173" s="172"/>
      <c r="E173" s="173"/>
      <c r="F173" s="174" t="s">
        <v>30</v>
      </c>
      <c r="G173" s="175" t="s">
        <v>30</v>
      </c>
      <c r="H173" s="176"/>
      <c r="I173" s="177"/>
      <c r="J173" s="178" t="s">
        <v>30</v>
      </c>
      <c r="K173" s="179"/>
      <c r="L173" s="180"/>
      <c r="M173" s="181"/>
      <c r="N173" s="181"/>
      <c r="O173" s="182" t="str">
        <f t="shared" si="21"/>
        <v/>
      </c>
      <c r="P173" s="180"/>
      <c r="Q173" s="181"/>
      <c r="R173" s="181"/>
      <c r="S173" s="182" t="str">
        <f t="shared" si="22"/>
        <v/>
      </c>
      <c r="T173" s="207" t="str">
        <f t="shared" si="23"/>
        <v/>
      </c>
      <c r="U173" s="183" t="str">
        <f t="shared" si="24"/>
        <v xml:space="preserve">   </v>
      </c>
      <c r="V173" s="184" t="str">
        <f t="shared" si="25"/>
        <v xml:space="preserve"> </v>
      </c>
      <c r="W173" s="185" t="str">
        <f t="shared" si="26"/>
        <v/>
      </c>
      <c r="X173" s="209" t="str">
        <f>IF(E173="","",W173*VLOOKUP(2020-H173,Masterh!C$17:D$72,2,FALSE))</f>
        <v/>
      </c>
      <c r="Y173" s="73"/>
      <c r="AA173" s="37"/>
      <c r="AB173" s="32" t="e">
        <f>IF(E173="H",T173-HLOOKUP(V173,Masterh!$C$1:$CX$9,2,FALSE),T173-HLOOKUP(V173,Masterf!$C$1:$CD$9,2,FALSE))</f>
        <v>#VALUE!</v>
      </c>
      <c r="AC173" s="32" t="e">
        <f>IF(E173="H",T173-HLOOKUP(V173,Masterh!$C$1:$CX$9,3,FALSE),T173-HLOOKUP(V173,Masterf!$C$1:$CD$9,3,FALSE))</f>
        <v>#VALUE!</v>
      </c>
      <c r="AD173" s="32" t="e">
        <f>IF(E173="H",T173-HLOOKUP(V173,Masterh!$C$1:$CX$9,4,FALSE),T173-HLOOKUP(V173,Masterf!$C$1:$CD$9,4,FALSE))</f>
        <v>#VALUE!</v>
      </c>
      <c r="AE173" s="32" t="e">
        <f>IF(E173="H",T173-HLOOKUP(V173,Masterh!$C$1:$CX$9,5,FALSE),T173-HLOOKUP(V173,Masterf!$C$1:$CD$9,5,FALSE))</f>
        <v>#VALUE!</v>
      </c>
      <c r="AF173" s="32" t="e">
        <f>IF(E173="H",T173-HLOOKUP(V173,Masterh!$C$1:$CX$9,6,FALSE),T173-HLOOKUP(V173,Masterf!$C$1:$CD$9,6,FALSE))</f>
        <v>#VALUE!</v>
      </c>
      <c r="AG173" s="32" t="e">
        <f>IF(E173="H",T173-HLOOKUP(V173,Masterh!$C$1:$CX$9,7,FALSE),T173-HLOOKUP(V173,Masterf!$C$1:$CD$9,7,FALSE))</f>
        <v>#VALUE!</v>
      </c>
      <c r="AH173" s="32" t="e">
        <f>IF(E173="H",T173-HLOOKUP(V173,Masterh!$C$1:$CX$9,8,FALSE),T173-HLOOKUP(V173,Masterf!$C$1:$CD$9,8,FALSE))</f>
        <v>#VALUE!</v>
      </c>
      <c r="AI173" s="32" t="e">
        <f>IF(E173="H",T173-HLOOKUP(V173,Masterh!$C$1:$CX$9,9,FALSE),T173-HLOOKUP(V173,Masterf!$C$1:$CD$9,9,FALSE))</f>
        <v>#VALUE!</v>
      </c>
      <c r="AJ173" s="51" t="str">
        <f t="shared" si="27"/>
        <v xml:space="preserve"> </v>
      </c>
      <c r="AK173" s="37"/>
      <c r="AL173" s="52" t="str">
        <f t="shared" si="28"/>
        <v xml:space="preserve"> </v>
      </c>
      <c r="AM173" s="53" t="str">
        <f t="shared" si="29"/>
        <v xml:space="preserve"> </v>
      </c>
      <c r="AN173" s="37" t="e">
        <f>IF(AND(H173&lt;1920),VLOOKUP(K173,Masterh!$F$11:$P$29,11),IF(AND(H173&gt;=1920,H173&lt;1941),VLOOKUP(K173,Masterh!$F$11:$P$29,11),IF(AND(H173&gt;=1941,H173&lt;1946),VLOOKUP(K173,Masterh!$F$11:$P$29,10),IF(AND(H173&gt;=1946,H173&lt;1951),VLOOKUP(K173,Masterh!$F$11:$P$29,9),IF(AND(H173&gt;=1951,H173&lt;1956),VLOOKUP(K173,Masterh!$F$11:$P$29,8),IF(AND(H173&gt;=1956,H173&lt;1961),VLOOKUP(K173,Masterh!$F$11:$P$29,7),IF(AND(H173&gt;=1961,H173&lt;1966),VLOOKUP(K173,Masterh!$F$11:$P$29,6),IF(AND(H173&gt;=1966,H173&lt;1971),VLOOKUP(K173,Masterh!$F$11:$P$29,5),IF(AND(H173&gt;=1971,H173&lt;1976),VLOOKUP(K173,Masterh!$F$11:$P$29,4),IF(AND(H173&gt;=1976,H173&lt;1981),VLOOKUP(K173,Masterh!$F$11:$P$29,3),IF(AND(H173&gt;=1981,H173&lt;1986),VLOOKUP(K173,Masterh!$F$11:$P$29,2),"SENIOR")))))))))))</f>
        <v>#N/A</v>
      </c>
      <c r="AO173" s="37" t="e">
        <f>IF(AND(H173&lt;1951),VLOOKUP(K173,Masterf!$F$11:$N$25,9),IF(AND(H173&gt;=1951,H173&lt;1956),VLOOKUP(K173,Masterf!$F$11:$N$25,8),IF(AND(H173&gt;=1956,H173&lt;1961),VLOOKUP(K173,Masterf!$F$11:$N$25,7),IF(AND(H173&gt;=1961,H173&lt;1966),VLOOKUP(K173,Masterf!$F$11:$N$25,6),IF(AND(H173&gt;=1966,H173&lt;1971),VLOOKUP(K173,Masterf!$F$11:$N$25,5),IF(AND(H173&gt;=1971,H173&lt;1976),VLOOKUP(K173,Masterf!$F$11:$N$25,4),IF(AND(H173&gt;=1976,H173&lt;1981),VLOOKUP(K173,Masterf!$F$11:$N$25,3),IF(AND(H173&gt;=1981,H173&lt;1986),VLOOKUP(K173,Masterf!$F$11:$N$25,2),"SENIOR"))))))))</f>
        <v>#N/A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</row>
    <row r="174" spans="2:124" s="5" customFormat="1" ht="30" customHeight="1" x14ac:dyDescent="0.2">
      <c r="B174" s="170"/>
      <c r="C174" s="171"/>
      <c r="D174" s="172"/>
      <c r="E174" s="173"/>
      <c r="F174" s="174" t="s">
        <v>30</v>
      </c>
      <c r="G174" s="175" t="s">
        <v>30</v>
      </c>
      <c r="H174" s="176"/>
      <c r="I174" s="177"/>
      <c r="J174" s="178"/>
      <c r="K174" s="179"/>
      <c r="L174" s="180"/>
      <c r="M174" s="181"/>
      <c r="N174" s="181"/>
      <c r="O174" s="182" t="str">
        <f t="shared" si="21"/>
        <v/>
      </c>
      <c r="P174" s="180"/>
      <c r="Q174" s="181"/>
      <c r="R174" s="181"/>
      <c r="S174" s="182" t="str">
        <f t="shared" si="22"/>
        <v/>
      </c>
      <c r="T174" s="207" t="str">
        <f t="shared" si="23"/>
        <v/>
      </c>
      <c r="U174" s="183" t="str">
        <f t="shared" si="24"/>
        <v xml:space="preserve">   </v>
      </c>
      <c r="V174" s="184" t="str">
        <f t="shared" si="25"/>
        <v xml:space="preserve"> </v>
      </c>
      <c r="W174" s="185" t="str">
        <f t="shared" si="26"/>
        <v/>
      </c>
      <c r="X174" s="209" t="str">
        <f>IF(E174="","",W174*VLOOKUP(2020-H174,Masterh!C$17:D$72,2,FALSE))</f>
        <v/>
      </c>
      <c r="Y174" s="73"/>
      <c r="AA174" s="37"/>
      <c r="AB174" s="32" t="e">
        <f>IF(E174="H",T174-HLOOKUP(V174,Masterh!$C$1:$CX$9,2,FALSE),T174-HLOOKUP(V174,Masterf!$C$1:$CD$9,2,FALSE))</f>
        <v>#VALUE!</v>
      </c>
      <c r="AC174" s="32" t="e">
        <f>IF(E174="H",T174-HLOOKUP(V174,Masterh!$C$1:$CX$9,3,FALSE),T174-HLOOKUP(V174,Masterf!$C$1:$CD$9,3,FALSE))</f>
        <v>#VALUE!</v>
      </c>
      <c r="AD174" s="32" t="e">
        <f>IF(E174="H",T174-HLOOKUP(V174,Masterh!$C$1:$CX$9,4,FALSE),T174-HLOOKUP(V174,Masterf!$C$1:$CD$9,4,FALSE))</f>
        <v>#VALUE!</v>
      </c>
      <c r="AE174" s="32" t="e">
        <f>IF(E174="H",T174-HLOOKUP(V174,Masterh!$C$1:$CX$9,5,FALSE),T174-HLOOKUP(V174,Masterf!$C$1:$CD$9,5,FALSE))</f>
        <v>#VALUE!</v>
      </c>
      <c r="AF174" s="32" t="e">
        <f>IF(E174="H",T174-HLOOKUP(V174,Masterh!$C$1:$CX$9,6,FALSE),T174-HLOOKUP(V174,Masterf!$C$1:$CD$9,6,FALSE))</f>
        <v>#VALUE!</v>
      </c>
      <c r="AG174" s="32" t="e">
        <f>IF(E174="H",T174-HLOOKUP(V174,Masterh!$C$1:$CX$9,7,FALSE),T174-HLOOKUP(V174,Masterf!$C$1:$CD$9,7,FALSE))</f>
        <v>#VALUE!</v>
      </c>
      <c r="AH174" s="32" t="e">
        <f>IF(E174="H",T174-HLOOKUP(V174,Masterh!$C$1:$CX$9,8,FALSE),T174-HLOOKUP(V174,Masterf!$C$1:$CD$9,8,FALSE))</f>
        <v>#VALUE!</v>
      </c>
      <c r="AI174" s="32" t="e">
        <f>IF(E174="H",T174-HLOOKUP(V174,Masterh!$C$1:$CX$9,9,FALSE),T174-HLOOKUP(V174,Masterf!$C$1:$CD$9,9,FALSE))</f>
        <v>#VALUE!</v>
      </c>
      <c r="AJ174" s="51" t="str">
        <f t="shared" si="27"/>
        <v xml:space="preserve"> </v>
      </c>
      <c r="AK174" s="37"/>
      <c r="AL174" s="52" t="str">
        <f t="shared" si="28"/>
        <v xml:space="preserve"> </v>
      </c>
      <c r="AM174" s="53" t="str">
        <f t="shared" si="29"/>
        <v xml:space="preserve"> </v>
      </c>
      <c r="AN174" s="37" t="e">
        <f>IF(AND(H174&lt;1920),VLOOKUP(K174,Masterh!$F$11:$P$29,11),IF(AND(H174&gt;=1920,H174&lt;1941),VLOOKUP(K174,Masterh!$F$11:$P$29,11),IF(AND(H174&gt;=1941,H174&lt;1946),VLOOKUP(K174,Masterh!$F$11:$P$29,10),IF(AND(H174&gt;=1946,H174&lt;1951),VLOOKUP(K174,Masterh!$F$11:$P$29,9),IF(AND(H174&gt;=1951,H174&lt;1956),VLOOKUP(K174,Masterh!$F$11:$P$29,8),IF(AND(H174&gt;=1956,H174&lt;1961),VLOOKUP(K174,Masterh!$F$11:$P$29,7),IF(AND(H174&gt;=1961,H174&lt;1966),VLOOKUP(K174,Masterh!$F$11:$P$29,6),IF(AND(H174&gt;=1966,H174&lt;1971),VLOOKUP(K174,Masterh!$F$11:$P$29,5),IF(AND(H174&gt;=1971,H174&lt;1976),VLOOKUP(K174,Masterh!$F$11:$P$29,4),IF(AND(H174&gt;=1976,H174&lt;1981),VLOOKUP(K174,Masterh!$F$11:$P$29,3),IF(AND(H174&gt;=1981,H174&lt;1986),VLOOKUP(K174,Masterh!$F$11:$P$29,2),"SENIOR")))))))))))</f>
        <v>#N/A</v>
      </c>
      <c r="AO174" s="37" t="e">
        <f>IF(AND(H174&lt;1951),VLOOKUP(K174,Masterf!$F$11:$N$25,9),IF(AND(H174&gt;=1951,H174&lt;1956),VLOOKUP(K174,Masterf!$F$11:$N$25,8),IF(AND(H174&gt;=1956,H174&lt;1961),VLOOKUP(K174,Masterf!$F$11:$N$25,7),IF(AND(H174&gt;=1961,H174&lt;1966),VLOOKUP(K174,Masterf!$F$11:$N$25,6),IF(AND(H174&gt;=1966,H174&lt;1971),VLOOKUP(K174,Masterf!$F$11:$N$25,5),IF(AND(H174&gt;=1971,H174&lt;1976),VLOOKUP(K174,Masterf!$F$11:$N$25,4),IF(AND(H174&gt;=1976,H174&lt;1981),VLOOKUP(K174,Masterf!$F$11:$N$25,3),IF(AND(H174&gt;=1981,H174&lt;1986),VLOOKUP(K174,Masterf!$F$11:$N$25,2),"SENIOR"))))))))</f>
        <v>#N/A</v>
      </c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</row>
    <row r="175" spans="2:124" s="5" customFormat="1" ht="30" customHeight="1" x14ac:dyDescent="0.2">
      <c r="B175" s="170"/>
      <c r="C175" s="171"/>
      <c r="D175" s="172"/>
      <c r="E175" s="173"/>
      <c r="F175" s="174" t="s">
        <v>30</v>
      </c>
      <c r="G175" s="175" t="s">
        <v>30</v>
      </c>
      <c r="H175" s="176"/>
      <c r="I175" s="177"/>
      <c r="J175" s="178"/>
      <c r="K175" s="179"/>
      <c r="L175" s="180"/>
      <c r="M175" s="181"/>
      <c r="N175" s="181"/>
      <c r="O175" s="182" t="str">
        <f t="shared" si="21"/>
        <v/>
      </c>
      <c r="P175" s="180"/>
      <c r="Q175" s="181"/>
      <c r="R175" s="181"/>
      <c r="S175" s="182" t="str">
        <f t="shared" si="22"/>
        <v/>
      </c>
      <c r="T175" s="207" t="str">
        <f t="shared" si="23"/>
        <v/>
      </c>
      <c r="U175" s="183" t="str">
        <f t="shared" si="24"/>
        <v xml:space="preserve">   </v>
      </c>
      <c r="V175" s="184" t="str">
        <f t="shared" si="25"/>
        <v xml:space="preserve"> </v>
      </c>
      <c r="W175" s="185" t="str">
        <f t="shared" si="26"/>
        <v/>
      </c>
      <c r="X175" s="209" t="str">
        <f>IF(E175="","",W175*VLOOKUP(2020-H175,Masterh!C$17:D$72,2,FALSE))</f>
        <v/>
      </c>
      <c r="Y175" s="73"/>
      <c r="AA175" s="37"/>
      <c r="AB175" s="32" t="e">
        <f>IF(E175="H",T175-HLOOKUP(V175,Masterh!$C$1:$CX$9,2,FALSE),T175-HLOOKUP(V175,Masterf!$C$1:$CD$9,2,FALSE))</f>
        <v>#VALUE!</v>
      </c>
      <c r="AC175" s="32" t="e">
        <f>IF(E175="H",T175-HLOOKUP(V175,Masterh!$C$1:$CX$9,3,FALSE),T175-HLOOKUP(V175,Masterf!$C$1:$CD$9,3,FALSE))</f>
        <v>#VALUE!</v>
      </c>
      <c r="AD175" s="32" t="e">
        <f>IF(E175="H",T175-HLOOKUP(V175,Masterh!$C$1:$CX$9,4,FALSE),T175-HLOOKUP(V175,Masterf!$C$1:$CD$9,4,FALSE))</f>
        <v>#VALUE!</v>
      </c>
      <c r="AE175" s="32" t="e">
        <f>IF(E175="H",T175-HLOOKUP(V175,Masterh!$C$1:$CX$9,5,FALSE),T175-HLOOKUP(V175,Masterf!$C$1:$CD$9,5,FALSE))</f>
        <v>#VALUE!</v>
      </c>
      <c r="AF175" s="32" t="e">
        <f>IF(E175="H",T175-HLOOKUP(V175,Masterh!$C$1:$CX$9,6,FALSE),T175-HLOOKUP(V175,Masterf!$C$1:$CD$9,6,FALSE))</f>
        <v>#VALUE!</v>
      </c>
      <c r="AG175" s="32" t="e">
        <f>IF(E175="H",T175-HLOOKUP(V175,Masterh!$C$1:$CX$9,7,FALSE),T175-HLOOKUP(V175,Masterf!$C$1:$CD$9,7,FALSE))</f>
        <v>#VALUE!</v>
      </c>
      <c r="AH175" s="32" t="e">
        <f>IF(E175="H",T175-HLOOKUP(V175,Masterh!$C$1:$CX$9,8,FALSE),T175-HLOOKUP(V175,Masterf!$C$1:$CD$9,8,FALSE))</f>
        <v>#VALUE!</v>
      </c>
      <c r="AI175" s="32" t="e">
        <f>IF(E175="H",T175-HLOOKUP(V175,Masterh!$C$1:$CX$9,9,FALSE),T175-HLOOKUP(V175,Masterf!$C$1:$CD$9,9,FALSE))</f>
        <v>#VALUE!</v>
      </c>
      <c r="AJ175" s="51" t="str">
        <f t="shared" si="27"/>
        <v xml:space="preserve"> </v>
      </c>
      <c r="AK175" s="37"/>
      <c r="AL175" s="52" t="str">
        <f t="shared" si="28"/>
        <v xml:space="preserve"> </v>
      </c>
      <c r="AM175" s="53" t="str">
        <f t="shared" si="29"/>
        <v xml:space="preserve"> </v>
      </c>
      <c r="AN175" s="37" t="e">
        <f>IF(AND(H175&lt;1920),VLOOKUP(K175,Masterh!$F$11:$P$29,11),IF(AND(H175&gt;=1920,H175&lt;1941),VLOOKUP(K175,Masterh!$F$11:$P$29,11),IF(AND(H175&gt;=1941,H175&lt;1946),VLOOKUP(K175,Masterh!$F$11:$P$29,10),IF(AND(H175&gt;=1946,H175&lt;1951),VLOOKUP(K175,Masterh!$F$11:$P$29,9),IF(AND(H175&gt;=1951,H175&lt;1956),VLOOKUP(K175,Masterh!$F$11:$P$29,8),IF(AND(H175&gt;=1956,H175&lt;1961),VLOOKUP(K175,Masterh!$F$11:$P$29,7),IF(AND(H175&gt;=1961,H175&lt;1966),VLOOKUP(K175,Masterh!$F$11:$P$29,6),IF(AND(H175&gt;=1966,H175&lt;1971),VLOOKUP(K175,Masterh!$F$11:$P$29,5),IF(AND(H175&gt;=1971,H175&lt;1976),VLOOKUP(K175,Masterh!$F$11:$P$29,4),IF(AND(H175&gt;=1976,H175&lt;1981),VLOOKUP(K175,Masterh!$F$11:$P$29,3),IF(AND(H175&gt;=1981,H175&lt;1986),VLOOKUP(K175,Masterh!$F$11:$P$29,2),"SENIOR")))))))))))</f>
        <v>#N/A</v>
      </c>
      <c r="AO175" s="37" t="e">
        <f>IF(AND(H175&lt;1951),VLOOKUP(K175,Masterf!$F$11:$N$25,9),IF(AND(H175&gt;=1951,H175&lt;1956),VLOOKUP(K175,Masterf!$F$11:$N$25,8),IF(AND(H175&gt;=1956,H175&lt;1961),VLOOKUP(K175,Masterf!$F$11:$N$25,7),IF(AND(H175&gt;=1961,H175&lt;1966),VLOOKUP(K175,Masterf!$F$11:$N$25,6),IF(AND(H175&gt;=1966,H175&lt;1971),VLOOKUP(K175,Masterf!$F$11:$N$25,5),IF(AND(H175&gt;=1971,H175&lt;1976),VLOOKUP(K175,Masterf!$F$11:$N$25,4),IF(AND(H175&gt;=1976,H175&lt;1981),VLOOKUP(K175,Masterf!$F$11:$N$25,3),IF(AND(H175&gt;=1981,H175&lt;1986),VLOOKUP(K175,Masterf!$F$11:$N$25,2),"SENIOR"))))))))</f>
        <v>#N/A</v>
      </c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</row>
    <row r="176" spans="2:124" s="5" customFormat="1" ht="30" customHeight="1" x14ac:dyDescent="0.2">
      <c r="B176" s="170"/>
      <c r="C176" s="171"/>
      <c r="D176" s="172"/>
      <c r="E176" s="173"/>
      <c r="F176" s="174" t="s">
        <v>30</v>
      </c>
      <c r="G176" s="175" t="s">
        <v>30</v>
      </c>
      <c r="H176" s="176"/>
      <c r="I176" s="177"/>
      <c r="J176" s="178"/>
      <c r="K176" s="179"/>
      <c r="L176" s="180"/>
      <c r="M176" s="181"/>
      <c r="N176" s="181"/>
      <c r="O176" s="182" t="str">
        <f t="shared" si="21"/>
        <v/>
      </c>
      <c r="P176" s="180"/>
      <c r="Q176" s="181"/>
      <c r="R176" s="181"/>
      <c r="S176" s="182" t="str">
        <f t="shared" si="22"/>
        <v/>
      </c>
      <c r="T176" s="207" t="str">
        <f t="shared" si="23"/>
        <v/>
      </c>
      <c r="U176" s="183" t="str">
        <f t="shared" si="24"/>
        <v xml:space="preserve">   </v>
      </c>
      <c r="V176" s="184" t="str">
        <f t="shared" si="25"/>
        <v xml:space="preserve"> </v>
      </c>
      <c r="W176" s="185" t="str">
        <f t="shared" si="26"/>
        <v/>
      </c>
      <c r="X176" s="209" t="str">
        <f>IF(E176="","",W176*VLOOKUP(2020-H176,Masterh!C$17:D$72,2,FALSE))</f>
        <v/>
      </c>
      <c r="Y176" s="73"/>
      <c r="AA176" s="37"/>
      <c r="AB176" s="32" t="e">
        <f>IF(E176="H",T176-HLOOKUP(V176,Masterh!$C$1:$CX$9,2,FALSE),T176-HLOOKUP(V176,Masterf!$C$1:$CD$9,2,FALSE))</f>
        <v>#VALUE!</v>
      </c>
      <c r="AC176" s="32" t="e">
        <f>IF(E176="H",T176-HLOOKUP(V176,Masterh!$C$1:$CX$9,3,FALSE),T176-HLOOKUP(V176,Masterf!$C$1:$CD$9,3,FALSE))</f>
        <v>#VALUE!</v>
      </c>
      <c r="AD176" s="32" t="e">
        <f>IF(E176="H",T176-HLOOKUP(V176,Masterh!$C$1:$CX$9,4,FALSE),T176-HLOOKUP(V176,Masterf!$C$1:$CD$9,4,FALSE))</f>
        <v>#VALUE!</v>
      </c>
      <c r="AE176" s="32" t="e">
        <f>IF(E176="H",T176-HLOOKUP(V176,Masterh!$C$1:$CX$9,5,FALSE),T176-HLOOKUP(V176,Masterf!$C$1:$CD$9,5,FALSE))</f>
        <v>#VALUE!</v>
      </c>
      <c r="AF176" s="32" t="e">
        <f>IF(E176="H",T176-HLOOKUP(V176,Masterh!$C$1:$CX$9,6,FALSE),T176-HLOOKUP(V176,Masterf!$C$1:$CD$9,6,FALSE))</f>
        <v>#VALUE!</v>
      </c>
      <c r="AG176" s="32" t="e">
        <f>IF(E176="H",T176-HLOOKUP(V176,Masterh!$C$1:$CX$9,7,FALSE),T176-HLOOKUP(V176,Masterf!$C$1:$CD$9,7,FALSE))</f>
        <v>#VALUE!</v>
      </c>
      <c r="AH176" s="32" t="e">
        <f>IF(E176="H",T176-HLOOKUP(V176,Masterh!$C$1:$CX$9,8,FALSE),T176-HLOOKUP(V176,Masterf!$C$1:$CD$9,8,FALSE))</f>
        <v>#VALUE!</v>
      </c>
      <c r="AI176" s="32" t="e">
        <f>IF(E176="H",T176-HLOOKUP(V176,Masterh!$C$1:$CX$9,9,FALSE),T176-HLOOKUP(V176,Masterf!$C$1:$CD$9,9,FALSE))</f>
        <v>#VALUE!</v>
      </c>
      <c r="AJ176" s="51" t="str">
        <f t="shared" si="27"/>
        <v xml:space="preserve"> </v>
      </c>
      <c r="AK176" s="37"/>
      <c r="AL176" s="52" t="str">
        <f t="shared" si="28"/>
        <v xml:space="preserve"> </v>
      </c>
      <c r="AM176" s="53" t="str">
        <f t="shared" si="29"/>
        <v xml:space="preserve"> </v>
      </c>
      <c r="AN176" s="37" t="e">
        <f>IF(AND(H176&lt;1920),VLOOKUP(K176,Masterh!$F$11:$P$29,11),IF(AND(H176&gt;=1920,H176&lt;1941),VLOOKUP(K176,Masterh!$F$11:$P$29,11),IF(AND(H176&gt;=1941,H176&lt;1946),VLOOKUP(K176,Masterh!$F$11:$P$29,10),IF(AND(H176&gt;=1946,H176&lt;1951),VLOOKUP(K176,Masterh!$F$11:$P$29,9),IF(AND(H176&gt;=1951,H176&lt;1956),VLOOKUP(K176,Masterh!$F$11:$P$29,8),IF(AND(H176&gt;=1956,H176&lt;1961),VLOOKUP(K176,Masterh!$F$11:$P$29,7),IF(AND(H176&gt;=1961,H176&lt;1966),VLOOKUP(K176,Masterh!$F$11:$P$29,6),IF(AND(H176&gt;=1966,H176&lt;1971),VLOOKUP(K176,Masterh!$F$11:$P$29,5),IF(AND(H176&gt;=1971,H176&lt;1976),VLOOKUP(K176,Masterh!$F$11:$P$29,4),IF(AND(H176&gt;=1976,H176&lt;1981),VLOOKUP(K176,Masterh!$F$11:$P$29,3),IF(AND(H176&gt;=1981,H176&lt;1986),VLOOKUP(K176,Masterh!$F$11:$P$29,2),"SENIOR")))))))))))</f>
        <v>#N/A</v>
      </c>
      <c r="AO176" s="37" t="e">
        <f>IF(AND(H176&lt;1951),VLOOKUP(K176,Masterf!$F$11:$N$25,9),IF(AND(H176&gt;=1951,H176&lt;1956),VLOOKUP(K176,Masterf!$F$11:$N$25,8),IF(AND(H176&gt;=1956,H176&lt;1961),VLOOKUP(K176,Masterf!$F$11:$N$25,7),IF(AND(H176&gt;=1961,H176&lt;1966),VLOOKUP(K176,Masterf!$F$11:$N$25,6),IF(AND(H176&gt;=1966,H176&lt;1971),VLOOKUP(K176,Masterf!$F$11:$N$25,5),IF(AND(H176&gt;=1971,H176&lt;1976),VLOOKUP(K176,Masterf!$F$11:$N$25,4),IF(AND(H176&gt;=1976,H176&lt;1981),VLOOKUP(K176,Masterf!$F$11:$N$25,3),IF(AND(H176&gt;=1981,H176&lt;1986),VLOOKUP(K176,Masterf!$F$11:$N$25,2),"SENIOR"))))))))</f>
        <v>#N/A</v>
      </c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</row>
    <row r="177" spans="2:124" s="5" customFormat="1" ht="30" customHeight="1" x14ac:dyDescent="0.2">
      <c r="B177" s="170"/>
      <c r="C177" s="171"/>
      <c r="D177" s="172"/>
      <c r="E177" s="173"/>
      <c r="F177" s="174" t="s">
        <v>30</v>
      </c>
      <c r="G177" s="175" t="s">
        <v>30</v>
      </c>
      <c r="H177" s="176"/>
      <c r="I177" s="177"/>
      <c r="J177" s="178"/>
      <c r="K177" s="179"/>
      <c r="L177" s="180"/>
      <c r="M177" s="181"/>
      <c r="N177" s="181"/>
      <c r="O177" s="182" t="str">
        <f t="shared" si="21"/>
        <v/>
      </c>
      <c r="P177" s="180"/>
      <c r="Q177" s="181"/>
      <c r="R177" s="181"/>
      <c r="S177" s="182" t="str">
        <f t="shared" si="22"/>
        <v/>
      </c>
      <c r="T177" s="207" t="str">
        <f t="shared" si="23"/>
        <v/>
      </c>
      <c r="U177" s="183" t="str">
        <f t="shared" si="24"/>
        <v xml:space="preserve">   </v>
      </c>
      <c r="V177" s="184" t="str">
        <f t="shared" si="25"/>
        <v xml:space="preserve"> </v>
      </c>
      <c r="W177" s="185" t="str">
        <f t="shared" si="26"/>
        <v/>
      </c>
      <c r="X177" s="209" t="str">
        <f>IF(E177="","",W177*VLOOKUP(2020-H177,Masterh!C$17:D$72,2,FALSE))</f>
        <v/>
      </c>
      <c r="Y177" s="73"/>
      <c r="AA177" s="37"/>
      <c r="AB177" s="32" t="e">
        <f>IF(E177="H",T177-HLOOKUP(V177,Masterh!$C$1:$CX$9,2,FALSE),T177-HLOOKUP(V177,Masterf!$C$1:$CD$9,2,FALSE))</f>
        <v>#VALUE!</v>
      </c>
      <c r="AC177" s="32" t="e">
        <f>IF(E177="H",T177-HLOOKUP(V177,Masterh!$C$1:$CX$9,3,FALSE),T177-HLOOKUP(V177,Masterf!$C$1:$CD$9,3,FALSE))</f>
        <v>#VALUE!</v>
      </c>
      <c r="AD177" s="32" t="e">
        <f>IF(E177="H",T177-HLOOKUP(V177,Masterh!$C$1:$CX$9,4,FALSE),T177-HLOOKUP(V177,Masterf!$C$1:$CD$9,4,FALSE))</f>
        <v>#VALUE!</v>
      </c>
      <c r="AE177" s="32" t="e">
        <f>IF(E177="H",T177-HLOOKUP(V177,Masterh!$C$1:$CX$9,5,FALSE),T177-HLOOKUP(V177,Masterf!$C$1:$CD$9,5,FALSE))</f>
        <v>#VALUE!</v>
      </c>
      <c r="AF177" s="32" t="e">
        <f>IF(E177="H",T177-HLOOKUP(V177,Masterh!$C$1:$CX$9,6,FALSE),T177-HLOOKUP(V177,Masterf!$C$1:$CD$9,6,FALSE))</f>
        <v>#VALUE!</v>
      </c>
      <c r="AG177" s="32" t="e">
        <f>IF(E177="H",T177-HLOOKUP(V177,Masterh!$C$1:$CX$9,7,FALSE),T177-HLOOKUP(V177,Masterf!$C$1:$CD$9,7,FALSE))</f>
        <v>#VALUE!</v>
      </c>
      <c r="AH177" s="32" t="e">
        <f>IF(E177="H",T177-HLOOKUP(V177,Masterh!$C$1:$CX$9,8,FALSE),T177-HLOOKUP(V177,Masterf!$C$1:$CD$9,8,FALSE))</f>
        <v>#VALUE!</v>
      </c>
      <c r="AI177" s="32" t="e">
        <f>IF(E177="H",T177-HLOOKUP(V177,Masterh!$C$1:$CX$9,9,FALSE),T177-HLOOKUP(V177,Masterf!$C$1:$CD$9,9,FALSE))</f>
        <v>#VALUE!</v>
      </c>
      <c r="AJ177" s="51" t="str">
        <f t="shared" si="27"/>
        <v xml:space="preserve"> </v>
      </c>
      <c r="AK177" s="37"/>
      <c r="AL177" s="52" t="str">
        <f t="shared" si="28"/>
        <v xml:space="preserve"> </v>
      </c>
      <c r="AM177" s="53" t="str">
        <f t="shared" si="29"/>
        <v xml:space="preserve"> </v>
      </c>
      <c r="AN177" s="37" t="e">
        <f>IF(AND(H177&lt;1920),VLOOKUP(K177,Masterh!$F$11:$P$29,11),IF(AND(H177&gt;=1920,H177&lt;1941),VLOOKUP(K177,Masterh!$F$11:$P$29,11),IF(AND(H177&gt;=1941,H177&lt;1946),VLOOKUP(K177,Masterh!$F$11:$P$29,10),IF(AND(H177&gt;=1946,H177&lt;1951),VLOOKUP(K177,Masterh!$F$11:$P$29,9),IF(AND(H177&gt;=1951,H177&lt;1956),VLOOKUP(K177,Masterh!$F$11:$P$29,8),IF(AND(H177&gt;=1956,H177&lt;1961),VLOOKUP(K177,Masterh!$F$11:$P$29,7),IF(AND(H177&gt;=1961,H177&lt;1966),VLOOKUP(K177,Masterh!$F$11:$P$29,6),IF(AND(H177&gt;=1966,H177&lt;1971),VLOOKUP(K177,Masterh!$F$11:$P$29,5),IF(AND(H177&gt;=1971,H177&lt;1976),VLOOKUP(K177,Masterh!$F$11:$P$29,4),IF(AND(H177&gt;=1976,H177&lt;1981),VLOOKUP(K177,Masterh!$F$11:$P$29,3),IF(AND(H177&gt;=1981,H177&lt;1986),VLOOKUP(K177,Masterh!$F$11:$P$29,2),"SENIOR")))))))))))</f>
        <v>#N/A</v>
      </c>
      <c r="AO177" s="37" t="e">
        <f>IF(AND(H177&lt;1951),VLOOKUP(K177,Masterf!$F$11:$N$25,9),IF(AND(H177&gt;=1951,H177&lt;1956),VLOOKUP(K177,Masterf!$F$11:$N$25,8),IF(AND(H177&gt;=1956,H177&lt;1961),VLOOKUP(K177,Masterf!$F$11:$N$25,7),IF(AND(H177&gt;=1961,H177&lt;1966),VLOOKUP(K177,Masterf!$F$11:$N$25,6),IF(AND(H177&gt;=1966,H177&lt;1971),VLOOKUP(K177,Masterf!$F$11:$N$25,5),IF(AND(H177&gt;=1971,H177&lt;1976),VLOOKUP(K177,Masterf!$F$11:$N$25,4),IF(AND(H177&gt;=1976,H177&lt;1981),VLOOKUP(K177,Masterf!$F$11:$N$25,3),IF(AND(H177&gt;=1981,H177&lt;1986),VLOOKUP(K177,Masterf!$F$11:$N$25,2),"SENIOR"))))))))</f>
        <v>#N/A</v>
      </c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</row>
    <row r="178" spans="2:124" s="5" customFormat="1" ht="30" customHeight="1" x14ac:dyDescent="0.2">
      <c r="B178" s="170"/>
      <c r="C178" s="171"/>
      <c r="D178" s="172"/>
      <c r="E178" s="173"/>
      <c r="F178" s="174" t="s">
        <v>30</v>
      </c>
      <c r="G178" s="175" t="s">
        <v>30</v>
      </c>
      <c r="H178" s="176"/>
      <c r="I178" s="177"/>
      <c r="J178" s="178" t="s">
        <v>30</v>
      </c>
      <c r="K178" s="179"/>
      <c r="L178" s="180"/>
      <c r="M178" s="181"/>
      <c r="N178" s="181"/>
      <c r="O178" s="182" t="str">
        <f t="shared" si="21"/>
        <v/>
      </c>
      <c r="P178" s="180"/>
      <c r="Q178" s="181"/>
      <c r="R178" s="181"/>
      <c r="S178" s="182" t="str">
        <f t="shared" si="22"/>
        <v/>
      </c>
      <c r="T178" s="207" t="str">
        <f t="shared" si="23"/>
        <v/>
      </c>
      <c r="U178" s="183" t="str">
        <f t="shared" si="24"/>
        <v xml:space="preserve">   </v>
      </c>
      <c r="V178" s="184" t="str">
        <f t="shared" si="25"/>
        <v xml:space="preserve"> </v>
      </c>
      <c r="W178" s="185" t="str">
        <f t="shared" si="26"/>
        <v/>
      </c>
      <c r="X178" s="209" t="str">
        <f>IF(E178="","",W178*VLOOKUP(2020-H178,Masterh!C$17:D$72,2,FALSE))</f>
        <v/>
      </c>
      <c r="Y178" s="73"/>
      <c r="AA178" s="37"/>
      <c r="AB178" s="32" t="e">
        <f>IF(E178="H",T178-HLOOKUP(V178,Masterh!$C$1:$CX$9,2,FALSE),T178-HLOOKUP(V178,Masterf!$C$1:$CD$9,2,FALSE))</f>
        <v>#VALUE!</v>
      </c>
      <c r="AC178" s="32" t="e">
        <f>IF(E178="H",T178-HLOOKUP(V178,Masterh!$C$1:$CX$9,3,FALSE),T178-HLOOKUP(V178,Masterf!$C$1:$CD$9,3,FALSE))</f>
        <v>#VALUE!</v>
      </c>
      <c r="AD178" s="32" t="e">
        <f>IF(E178="H",T178-HLOOKUP(V178,Masterh!$C$1:$CX$9,4,FALSE),T178-HLOOKUP(V178,Masterf!$C$1:$CD$9,4,FALSE))</f>
        <v>#VALUE!</v>
      </c>
      <c r="AE178" s="32" t="e">
        <f>IF(E178="H",T178-HLOOKUP(V178,Masterh!$C$1:$CX$9,5,FALSE),T178-HLOOKUP(V178,Masterf!$C$1:$CD$9,5,FALSE))</f>
        <v>#VALUE!</v>
      </c>
      <c r="AF178" s="32" t="e">
        <f>IF(E178="H",T178-HLOOKUP(V178,Masterh!$C$1:$CX$9,6,FALSE),T178-HLOOKUP(V178,Masterf!$C$1:$CD$9,6,FALSE))</f>
        <v>#VALUE!</v>
      </c>
      <c r="AG178" s="32" t="e">
        <f>IF(E178="H",T178-HLOOKUP(V178,Masterh!$C$1:$CX$9,7,FALSE),T178-HLOOKUP(V178,Masterf!$C$1:$CD$9,7,FALSE))</f>
        <v>#VALUE!</v>
      </c>
      <c r="AH178" s="32" t="e">
        <f>IF(E178="H",T178-HLOOKUP(V178,Masterh!$C$1:$CX$9,8,FALSE),T178-HLOOKUP(V178,Masterf!$C$1:$CD$9,8,FALSE))</f>
        <v>#VALUE!</v>
      </c>
      <c r="AI178" s="32" t="e">
        <f>IF(E178="H",T178-HLOOKUP(V178,Masterh!$C$1:$CX$9,9,FALSE),T178-HLOOKUP(V178,Masterf!$C$1:$CD$9,9,FALSE))</f>
        <v>#VALUE!</v>
      </c>
      <c r="AJ178" s="51" t="str">
        <f t="shared" si="27"/>
        <v xml:space="preserve"> </v>
      </c>
      <c r="AK178" s="37"/>
      <c r="AL178" s="52" t="str">
        <f t="shared" si="28"/>
        <v xml:space="preserve"> </v>
      </c>
      <c r="AM178" s="53" t="str">
        <f t="shared" si="29"/>
        <v xml:space="preserve"> </v>
      </c>
      <c r="AN178" s="37" t="e">
        <f>IF(AND(H178&lt;1920),VLOOKUP(K178,Masterh!$F$11:$P$29,11),IF(AND(H178&gt;=1920,H178&lt;1941),VLOOKUP(K178,Masterh!$F$11:$P$29,11),IF(AND(H178&gt;=1941,H178&lt;1946),VLOOKUP(K178,Masterh!$F$11:$P$29,10),IF(AND(H178&gt;=1946,H178&lt;1951),VLOOKUP(K178,Masterh!$F$11:$P$29,9),IF(AND(H178&gt;=1951,H178&lt;1956),VLOOKUP(K178,Masterh!$F$11:$P$29,8),IF(AND(H178&gt;=1956,H178&lt;1961),VLOOKUP(K178,Masterh!$F$11:$P$29,7),IF(AND(H178&gt;=1961,H178&lt;1966),VLOOKUP(K178,Masterh!$F$11:$P$29,6),IF(AND(H178&gt;=1966,H178&lt;1971),VLOOKUP(K178,Masterh!$F$11:$P$29,5),IF(AND(H178&gt;=1971,H178&lt;1976),VLOOKUP(K178,Masterh!$F$11:$P$29,4),IF(AND(H178&gt;=1976,H178&lt;1981),VLOOKUP(K178,Masterh!$F$11:$P$29,3),IF(AND(H178&gt;=1981,H178&lt;1986),VLOOKUP(K178,Masterh!$F$11:$P$29,2),"SENIOR")))))))))))</f>
        <v>#N/A</v>
      </c>
      <c r="AO178" s="37" t="e">
        <f>IF(AND(H178&lt;1951),VLOOKUP(K178,Masterf!$F$11:$N$25,9),IF(AND(H178&gt;=1951,H178&lt;1956),VLOOKUP(K178,Masterf!$F$11:$N$25,8),IF(AND(H178&gt;=1956,H178&lt;1961),VLOOKUP(K178,Masterf!$F$11:$N$25,7),IF(AND(H178&gt;=1961,H178&lt;1966),VLOOKUP(K178,Masterf!$F$11:$N$25,6),IF(AND(H178&gt;=1966,H178&lt;1971),VLOOKUP(K178,Masterf!$F$11:$N$25,5),IF(AND(H178&gt;=1971,H178&lt;1976),VLOOKUP(K178,Masterf!$F$11:$N$25,4),IF(AND(H178&gt;=1976,H178&lt;1981),VLOOKUP(K178,Masterf!$F$11:$N$25,3),IF(AND(H178&gt;=1981,H178&lt;1986),VLOOKUP(K178,Masterf!$F$11:$N$25,2),"SENIOR"))))))))</f>
        <v>#N/A</v>
      </c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</row>
    <row r="179" spans="2:124" s="5" customFormat="1" ht="30" customHeight="1" x14ac:dyDescent="0.2">
      <c r="B179" s="170"/>
      <c r="C179" s="171"/>
      <c r="D179" s="172"/>
      <c r="E179" s="173"/>
      <c r="F179" s="174" t="s">
        <v>30</v>
      </c>
      <c r="G179" s="175" t="s">
        <v>30</v>
      </c>
      <c r="H179" s="176"/>
      <c r="I179" s="177"/>
      <c r="J179" s="178" t="s">
        <v>30</v>
      </c>
      <c r="K179" s="179"/>
      <c r="L179" s="180"/>
      <c r="M179" s="181"/>
      <c r="N179" s="181"/>
      <c r="O179" s="182" t="str">
        <f t="shared" si="21"/>
        <v/>
      </c>
      <c r="P179" s="180"/>
      <c r="Q179" s="181"/>
      <c r="R179" s="181"/>
      <c r="S179" s="182" t="str">
        <f t="shared" si="22"/>
        <v/>
      </c>
      <c r="T179" s="207" t="str">
        <f t="shared" si="23"/>
        <v/>
      </c>
      <c r="U179" s="183" t="str">
        <f t="shared" si="24"/>
        <v xml:space="preserve">   </v>
      </c>
      <c r="V179" s="184" t="str">
        <f t="shared" si="25"/>
        <v xml:space="preserve"> </v>
      </c>
      <c r="W179" s="185" t="str">
        <f t="shared" si="26"/>
        <v/>
      </c>
      <c r="X179" s="209" t="str">
        <f>IF(E179="","",W179*VLOOKUP(2020-H179,Masterh!C$17:D$72,2,FALSE))</f>
        <v/>
      </c>
      <c r="Y179" s="73"/>
      <c r="AA179" s="37"/>
      <c r="AB179" s="32" t="e">
        <f>IF(E179="H",T179-HLOOKUP(V179,Masterh!$C$1:$CX$9,2,FALSE),T179-HLOOKUP(V179,Masterf!$C$1:$CD$9,2,FALSE))</f>
        <v>#VALUE!</v>
      </c>
      <c r="AC179" s="32" t="e">
        <f>IF(E179="H",T179-HLOOKUP(V179,Masterh!$C$1:$CX$9,3,FALSE),T179-HLOOKUP(V179,Masterf!$C$1:$CD$9,3,FALSE))</f>
        <v>#VALUE!</v>
      </c>
      <c r="AD179" s="32" t="e">
        <f>IF(E179="H",T179-HLOOKUP(V179,Masterh!$C$1:$CX$9,4,FALSE),T179-HLOOKUP(V179,Masterf!$C$1:$CD$9,4,FALSE))</f>
        <v>#VALUE!</v>
      </c>
      <c r="AE179" s="32" t="e">
        <f>IF(E179="H",T179-HLOOKUP(V179,Masterh!$C$1:$CX$9,5,FALSE),T179-HLOOKUP(V179,Masterf!$C$1:$CD$9,5,FALSE))</f>
        <v>#VALUE!</v>
      </c>
      <c r="AF179" s="32" t="e">
        <f>IF(E179="H",T179-HLOOKUP(V179,Masterh!$C$1:$CX$9,6,FALSE),T179-HLOOKUP(V179,Masterf!$C$1:$CD$9,6,FALSE))</f>
        <v>#VALUE!</v>
      </c>
      <c r="AG179" s="32" t="e">
        <f>IF(E179="H",T179-HLOOKUP(V179,Masterh!$C$1:$CX$9,7,FALSE),T179-HLOOKUP(V179,Masterf!$C$1:$CD$9,7,FALSE))</f>
        <v>#VALUE!</v>
      </c>
      <c r="AH179" s="32" t="e">
        <f>IF(E179="H",T179-HLOOKUP(V179,Masterh!$C$1:$CX$9,8,FALSE),T179-HLOOKUP(V179,Masterf!$C$1:$CD$9,8,FALSE))</f>
        <v>#VALUE!</v>
      </c>
      <c r="AI179" s="32" t="e">
        <f>IF(E179="H",T179-HLOOKUP(V179,Masterh!$C$1:$CX$9,9,FALSE),T179-HLOOKUP(V179,Masterf!$C$1:$CD$9,9,FALSE))</f>
        <v>#VALUE!</v>
      </c>
      <c r="AJ179" s="51" t="str">
        <f t="shared" si="27"/>
        <v xml:space="preserve"> </v>
      </c>
      <c r="AK179" s="37"/>
      <c r="AL179" s="52" t="str">
        <f t="shared" si="28"/>
        <v xml:space="preserve"> </v>
      </c>
      <c r="AM179" s="53" t="str">
        <f t="shared" si="29"/>
        <v xml:space="preserve"> </v>
      </c>
      <c r="AN179" s="37" t="e">
        <f>IF(AND(H179&lt;1920),VLOOKUP(K179,Masterh!$F$11:$P$29,11),IF(AND(H179&gt;=1920,H179&lt;1941),VLOOKUP(K179,Masterh!$F$11:$P$29,11),IF(AND(H179&gt;=1941,H179&lt;1946),VLOOKUP(K179,Masterh!$F$11:$P$29,10),IF(AND(H179&gt;=1946,H179&lt;1951),VLOOKUP(K179,Masterh!$F$11:$P$29,9),IF(AND(H179&gt;=1951,H179&lt;1956),VLOOKUP(K179,Masterh!$F$11:$P$29,8),IF(AND(H179&gt;=1956,H179&lt;1961),VLOOKUP(K179,Masterh!$F$11:$P$29,7),IF(AND(H179&gt;=1961,H179&lt;1966),VLOOKUP(K179,Masterh!$F$11:$P$29,6),IF(AND(H179&gt;=1966,H179&lt;1971),VLOOKUP(K179,Masterh!$F$11:$P$29,5),IF(AND(H179&gt;=1971,H179&lt;1976),VLOOKUP(K179,Masterh!$F$11:$P$29,4),IF(AND(H179&gt;=1976,H179&lt;1981),VLOOKUP(K179,Masterh!$F$11:$P$29,3),IF(AND(H179&gt;=1981,H179&lt;1986),VLOOKUP(K179,Masterh!$F$11:$P$29,2),"SENIOR")))))))))))</f>
        <v>#N/A</v>
      </c>
      <c r="AO179" s="37" t="e">
        <f>IF(AND(H179&lt;1951),VLOOKUP(K179,Masterf!$F$11:$N$25,9),IF(AND(H179&gt;=1951,H179&lt;1956),VLOOKUP(K179,Masterf!$F$11:$N$25,8),IF(AND(H179&gt;=1956,H179&lt;1961),VLOOKUP(K179,Masterf!$F$11:$N$25,7),IF(AND(H179&gt;=1961,H179&lt;1966),VLOOKUP(K179,Masterf!$F$11:$N$25,6),IF(AND(H179&gt;=1966,H179&lt;1971),VLOOKUP(K179,Masterf!$F$11:$N$25,5),IF(AND(H179&gt;=1971,H179&lt;1976),VLOOKUP(K179,Masterf!$F$11:$N$25,4),IF(AND(H179&gt;=1976,H179&lt;1981),VLOOKUP(K179,Masterf!$F$11:$N$25,3),IF(AND(H179&gt;=1981,H179&lt;1986),VLOOKUP(K179,Masterf!$F$11:$N$25,2),"SENIOR"))))))))</f>
        <v>#N/A</v>
      </c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</row>
    <row r="180" spans="2:124" s="5" customFormat="1" ht="30" customHeight="1" x14ac:dyDescent="0.2">
      <c r="B180" s="170"/>
      <c r="C180" s="171"/>
      <c r="D180" s="172"/>
      <c r="E180" s="173"/>
      <c r="F180" s="174"/>
      <c r="G180" s="175"/>
      <c r="H180" s="176"/>
      <c r="I180" s="177"/>
      <c r="J180" s="178"/>
      <c r="K180" s="179"/>
      <c r="L180" s="180"/>
      <c r="M180" s="181"/>
      <c r="N180" s="181"/>
      <c r="O180" s="182" t="str">
        <f t="shared" si="21"/>
        <v/>
      </c>
      <c r="P180" s="180"/>
      <c r="Q180" s="181"/>
      <c r="R180" s="181"/>
      <c r="S180" s="182" t="str">
        <f t="shared" si="22"/>
        <v/>
      </c>
      <c r="T180" s="207" t="str">
        <f t="shared" si="23"/>
        <v/>
      </c>
      <c r="U180" s="183" t="str">
        <f t="shared" si="24"/>
        <v xml:space="preserve">   </v>
      </c>
      <c r="V180" s="184" t="str">
        <f t="shared" si="25"/>
        <v xml:space="preserve"> </v>
      </c>
      <c r="W180" s="185" t="str">
        <f t="shared" si="26"/>
        <v/>
      </c>
      <c r="X180" s="209" t="str">
        <f>IF(E180="","",W180*VLOOKUP(2020-H180,Masterh!C$17:D$72,2,FALSE))</f>
        <v/>
      </c>
      <c r="Y180" s="73"/>
      <c r="AA180" s="37"/>
      <c r="AB180" s="32" t="e">
        <f>IF(E180="H",T180-HLOOKUP(V180,Masterh!$C$1:$CX$9,2,FALSE),T180-HLOOKUP(V180,Masterf!$C$1:$CD$9,2,FALSE))</f>
        <v>#VALUE!</v>
      </c>
      <c r="AC180" s="32" t="e">
        <f>IF(E180="H",T180-HLOOKUP(V180,Masterh!$C$1:$CX$9,3,FALSE),T180-HLOOKUP(V180,Masterf!$C$1:$CD$9,3,FALSE))</f>
        <v>#VALUE!</v>
      </c>
      <c r="AD180" s="32" t="e">
        <f>IF(E180="H",T180-HLOOKUP(V180,Masterh!$C$1:$CX$9,4,FALSE),T180-HLOOKUP(V180,Masterf!$C$1:$CD$9,4,FALSE))</f>
        <v>#VALUE!</v>
      </c>
      <c r="AE180" s="32" t="e">
        <f>IF(E180="H",T180-HLOOKUP(V180,Masterh!$C$1:$CX$9,5,FALSE),T180-HLOOKUP(V180,Masterf!$C$1:$CD$9,5,FALSE))</f>
        <v>#VALUE!</v>
      </c>
      <c r="AF180" s="32" t="e">
        <f>IF(E180="H",T180-HLOOKUP(V180,Masterh!$C$1:$CX$9,6,FALSE),T180-HLOOKUP(V180,Masterf!$C$1:$CD$9,6,FALSE))</f>
        <v>#VALUE!</v>
      </c>
      <c r="AG180" s="32" t="e">
        <f>IF(E180="H",T180-HLOOKUP(V180,Masterh!$C$1:$CX$9,7,FALSE),T180-HLOOKUP(V180,Masterf!$C$1:$CD$9,7,FALSE))</f>
        <v>#VALUE!</v>
      </c>
      <c r="AH180" s="32" t="e">
        <f>IF(E180="H",T180-HLOOKUP(V180,Masterh!$C$1:$CX$9,8,FALSE),T180-HLOOKUP(V180,Masterf!$C$1:$CD$9,8,FALSE))</f>
        <v>#VALUE!</v>
      </c>
      <c r="AI180" s="32" t="e">
        <f>IF(E180="H",T180-HLOOKUP(V180,Masterh!$C$1:$CX$9,9,FALSE),T180-HLOOKUP(V180,Masterf!$C$1:$CD$9,9,FALSE))</f>
        <v>#VALUE!</v>
      </c>
      <c r="AJ180" s="51" t="str">
        <f t="shared" si="27"/>
        <v xml:space="preserve"> </v>
      </c>
      <c r="AK180" s="37"/>
      <c r="AL180" s="52" t="str">
        <f t="shared" si="28"/>
        <v xml:space="preserve"> </v>
      </c>
      <c r="AM180" s="53" t="str">
        <f t="shared" si="29"/>
        <v xml:space="preserve"> </v>
      </c>
      <c r="AN180" s="37" t="e">
        <f>IF(AND(H180&lt;1920),VLOOKUP(K180,Masterh!$F$11:$P$29,11),IF(AND(H180&gt;=1920,H180&lt;1941),VLOOKUP(K180,Masterh!$F$11:$P$29,11),IF(AND(H180&gt;=1941,H180&lt;1946),VLOOKUP(K180,Masterh!$F$11:$P$29,10),IF(AND(H180&gt;=1946,H180&lt;1951),VLOOKUP(K180,Masterh!$F$11:$P$29,9),IF(AND(H180&gt;=1951,H180&lt;1956),VLOOKUP(K180,Masterh!$F$11:$P$29,8),IF(AND(H180&gt;=1956,H180&lt;1961),VLOOKUP(K180,Masterh!$F$11:$P$29,7),IF(AND(H180&gt;=1961,H180&lt;1966),VLOOKUP(K180,Masterh!$F$11:$P$29,6),IF(AND(H180&gt;=1966,H180&lt;1971),VLOOKUP(K180,Masterh!$F$11:$P$29,5),IF(AND(H180&gt;=1971,H180&lt;1976),VLOOKUP(K180,Masterh!$F$11:$P$29,4),IF(AND(H180&gt;=1976,H180&lt;1981),VLOOKUP(K180,Masterh!$F$11:$P$29,3),IF(AND(H180&gt;=1981,H180&lt;1986),VLOOKUP(K180,Masterh!$F$11:$P$29,2),"SENIOR")))))))))))</f>
        <v>#N/A</v>
      </c>
      <c r="AO180" s="37" t="e">
        <f>IF(AND(H180&lt;1951),VLOOKUP(K180,Masterf!$F$11:$N$25,9),IF(AND(H180&gt;=1951,H180&lt;1956),VLOOKUP(K180,Masterf!$F$11:$N$25,8),IF(AND(H180&gt;=1956,H180&lt;1961),VLOOKUP(K180,Masterf!$F$11:$N$25,7),IF(AND(H180&gt;=1961,H180&lt;1966),VLOOKUP(K180,Masterf!$F$11:$N$25,6),IF(AND(H180&gt;=1966,H180&lt;1971),VLOOKUP(K180,Masterf!$F$11:$N$25,5),IF(AND(H180&gt;=1971,H180&lt;1976),VLOOKUP(K180,Masterf!$F$11:$N$25,4),IF(AND(H180&gt;=1976,H180&lt;1981),VLOOKUP(K180,Masterf!$F$11:$N$25,3),IF(AND(H180&gt;=1981,H180&lt;1986),VLOOKUP(K180,Masterf!$F$11:$N$25,2),"SENIOR"))))))))</f>
        <v>#N/A</v>
      </c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</row>
    <row r="181" spans="2:124" s="5" customFormat="1" ht="30" customHeight="1" x14ac:dyDescent="0.2">
      <c r="B181" s="170"/>
      <c r="C181" s="171"/>
      <c r="D181" s="172"/>
      <c r="E181" s="173"/>
      <c r="F181" s="174" t="s">
        <v>30</v>
      </c>
      <c r="G181" s="175" t="s">
        <v>30</v>
      </c>
      <c r="H181" s="176"/>
      <c r="I181" s="177"/>
      <c r="J181" s="178" t="s">
        <v>30</v>
      </c>
      <c r="K181" s="179"/>
      <c r="L181" s="180"/>
      <c r="M181" s="181"/>
      <c r="N181" s="181"/>
      <c r="O181" s="182" t="str">
        <f t="shared" si="21"/>
        <v/>
      </c>
      <c r="P181" s="180"/>
      <c r="Q181" s="181"/>
      <c r="R181" s="181"/>
      <c r="S181" s="182" t="str">
        <f t="shared" si="22"/>
        <v/>
      </c>
      <c r="T181" s="207" t="str">
        <f t="shared" si="23"/>
        <v/>
      </c>
      <c r="U181" s="183" t="str">
        <f t="shared" si="24"/>
        <v xml:space="preserve">   </v>
      </c>
      <c r="V181" s="184" t="str">
        <f t="shared" si="25"/>
        <v xml:space="preserve"> </v>
      </c>
      <c r="W181" s="185" t="str">
        <f t="shared" si="26"/>
        <v/>
      </c>
      <c r="X181" s="209" t="str">
        <f>IF(E181="","",W181*VLOOKUP(2020-H181,Masterh!C$17:D$72,2,FALSE))</f>
        <v/>
      </c>
      <c r="Y181" s="73"/>
      <c r="AA181" s="37"/>
      <c r="AB181" s="32" t="e">
        <f>IF(E181="H",T181-HLOOKUP(V181,Masterh!$C$1:$CX$9,2,FALSE),T181-HLOOKUP(V181,Masterf!$C$1:$CD$9,2,FALSE))</f>
        <v>#VALUE!</v>
      </c>
      <c r="AC181" s="32" t="e">
        <f>IF(E181="H",T181-HLOOKUP(V181,Masterh!$C$1:$CX$9,3,FALSE),T181-HLOOKUP(V181,Masterf!$C$1:$CD$9,3,FALSE))</f>
        <v>#VALUE!</v>
      </c>
      <c r="AD181" s="32" t="e">
        <f>IF(E181="H",T181-HLOOKUP(V181,Masterh!$C$1:$CX$9,4,FALSE),T181-HLOOKUP(V181,Masterf!$C$1:$CD$9,4,FALSE))</f>
        <v>#VALUE!</v>
      </c>
      <c r="AE181" s="32" t="e">
        <f>IF(E181="H",T181-HLOOKUP(V181,Masterh!$C$1:$CX$9,5,FALSE),T181-HLOOKUP(V181,Masterf!$C$1:$CD$9,5,FALSE))</f>
        <v>#VALUE!</v>
      </c>
      <c r="AF181" s="32" t="e">
        <f>IF(E181="H",T181-HLOOKUP(V181,Masterh!$C$1:$CX$9,6,FALSE),T181-HLOOKUP(V181,Masterf!$C$1:$CD$9,6,FALSE))</f>
        <v>#VALUE!</v>
      </c>
      <c r="AG181" s="32" t="e">
        <f>IF(E181="H",T181-HLOOKUP(V181,Masterh!$C$1:$CX$9,7,FALSE),T181-HLOOKUP(V181,Masterf!$C$1:$CD$9,7,FALSE))</f>
        <v>#VALUE!</v>
      </c>
      <c r="AH181" s="32" t="e">
        <f>IF(E181="H",T181-HLOOKUP(V181,Masterh!$C$1:$CX$9,8,FALSE),T181-HLOOKUP(V181,Masterf!$C$1:$CD$9,8,FALSE))</f>
        <v>#VALUE!</v>
      </c>
      <c r="AI181" s="32" t="e">
        <f>IF(E181="H",T181-HLOOKUP(V181,Masterh!$C$1:$CX$9,9,FALSE),T181-HLOOKUP(V181,Masterf!$C$1:$CD$9,9,FALSE))</f>
        <v>#VALUE!</v>
      </c>
      <c r="AJ181" s="51" t="str">
        <f t="shared" si="27"/>
        <v xml:space="preserve"> </v>
      </c>
      <c r="AK181" s="37"/>
      <c r="AL181" s="52" t="str">
        <f t="shared" si="28"/>
        <v xml:space="preserve"> </v>
      </c>
      <c r="AM181" s="53" t="str">
        <f t="shared" si="29"/>
        <v xml:space="preserve"> </v>
      </c>
      <c r="AN181" s="37" t="e">
        <f>IF(AND(H181&lt;1920),VLOOKUP(K181,Masterh!$F$11:$P$29,11),IF(AND(H181&gt;=1920,H181&lt;1941),VLOOKUP(K181,Masterh!$F$11:$P$29,11),IF(AND(H181&gt;=1941,H181&lt;1946),VLOOKUP(K181,Masterh!$F$11:$P$29,10),IF(AND(H181&gt;=1946,H181&lt;1951),VLOOKUP(K181,Masterh!$F$11:$P$29,9),IF(AND(H181&gt;=1951,H181&lt;1956),VLOOKUP(K181,Masterh!$F$11:$P$29,8),IF(AND(H181&gt;=1956,H181&lt;1961),VLOOKUP(K181,Masterh!$F$11:$P$29,7),IF(AND(H181&gt;=1961,H181&lt;1966),VLOOKUP(K181,Masterh!$F$11:$P$29,6),IF(AND(H181&gt;=1966,H181&lt;1971),VLOOKUP(K181,Masterh!$F$11:$P$29,5),IF(AND(H181&gt;=1971,H181&lt;1976),VLOOKUP(K181,Masterh!$F$11:$P$29,4),IF(AND(H181&gt;=1976,H181&lt;1981),VLOOKUP(K181,Masterh!$F$11:$P$29,3),IF(AND(H181&gt;=1981,H181&lt;1986),VLOOKUP(K181,Masterh!$F$11:$P$29,2),"SENIOR")))))))))))</f>
        <v>#N/A</v>
      </c>
      <c r="AO181" s="37" t="e">
        <f>IF(AND(H181&lt;1951),VLOOKUP(K181,Masterf!$F$11:$N$25,9),IF(AND(H181&gt;=1951,H181&lt;1956),VLOOKUP(K181,Masterf!$F$11:$N$25,8),IF(AND(H181&gt;=1956,H181&lt;1961),VLOOKUP(K181,Masterf!$F$11:$N$25,7),IF(AND(H181&gt;=1961,H181&lt;1966),VLOOKUP(K181,Masterf!$F$11:$N$25,6),IF(AND(H181&gt;=1966,H181&lt;1971),VLOOKUP(K181,Masterf!$F$11:$N$25,5),IF(AND(H181&gt;=1971,H181&lt;1976),VLOOKUP(K181,Masterf!$F$11:$N$25,4),IF(AND(H181&gt;=1976,H181&lt;1981),VLOOKUP(K181,Masterf!$F$11:$N$25,3),IF(AND(H181&gt;=1981,H181&lt;1986),VLOOKUP(K181,Masterf!$F$11:$N$25,2),"SENIOR"))))))))</f>
        <v>#N/A</v>
      </c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</row>
    <row r="182" spans="2:124" s="5" customFormat="1" ht="30" customHeight="1" x14ac:dyDescent="0.2">
      <c r="B182" s="170"/>
      <c r="C182" s="171"/>
      <c r="D182" s="172"/>
      <c r="E182" s="173"/>
      <c r="F182" s="174" t="s">
        <v>30</v>
      </c>
      <c r="G182" s="175" t="s">
        <v>30</v>
      </c>
      <c r="H182" s="176"/>
      <c r="I182" s="177"/>
      <c r="J182" s="178" t="s">
        <v>30</v>
      </c>
      <c r="K182" s="179"/>
      <c r="L182" s="180"/>
      <c r="M182" s="181"/>
      <c r="N182" s="181"/>
      <c r="O182" s="182" t="str">
        <f t="shared" si="21"/>
        <v/>
      </c>
      <c r="P182" s="180"/>
      <c r="Q182" s="181"/>
      <c r="R182" s="181"/>
      <c r="S182" s="182" t="str">
        <f t="shared" si="22"/>
        <v/>
      </c>
      <c r="T182" s="207" t="str">
        <f t="shared" si="23"/>
        <v/>
      </c>
      <c r="U182" s="183" t="str">
        <f t="shared" si="24"/>
        <v xml:space="preserve">   </v>
      </c>
      <c r="V182" s="184" t="str">
        <f t="shared" si="25"/>
        <v xml:space="preserve"> </v>
      </c>
      <c r="W182" s="185" t="str">
        <f t="shared" si="26"/>
        <v/>
      </c>
      <c r="X182" s="209" t="str">
        <f>IF(E182="","",W182*VLOOKUP(2020-H182,Masterh!C$17:D$72,2,FALSE))</f>
        <v/>
      </c>
      <c r="Y182" s="73"/>
      <c r="AA182" s="37"/>
      <c r="AB182" s="32" t="e">
        <f>IF(E182="H",T182-HLOOKUP(V182,Masterh!$C$1:$CX$9,2,FALSE),T182-HLOOKUP(V182,Masterf!$C$1:$CD$9,2,FALSE))</f>
        <v>#VALUE!</v>
      </c>
      <c r="AC182" s="32" t="e">
        <f>IF(E182="H",T182-HLOOKUP(V182,Masterh!$C$1:$CX$9,3,FALSE),T182-HLOOKUP(V182,Masterf!$C$1:$CD$9,3,FALSE))</f>
        <v>#VALUE!</v>
      </c>
      <c r="AD182" s="32" t="e">
        <f>IF(E182="H",T182-HLOOKUP(V182,Masterh!$C$1:$CX$9,4,FALSE),T182-HLOOKUP(V182,Masterf!$C$1:$CD$9,4,FALSE))</f>
        <v>#VALUE!</v>
      </c>
      <c r="AE182" s="32" t="e">
        <f>IF(E182="H",T182-HLOOKUP(V182,Masterh!$C$1:$CX$9,5,FALSE),T182-HLOOKUP(V182,Masterf!$C$1:$CD$9,5,FALSE))</f>
        <v>#VALUE!</v>
      </c>
      <c r="AF182" s="32" t="e">
        <f>IF(E182="H",T182-HLOOKUP(V182,Masterh!$C$1:$CX$9,6,FALSE),T182-HLOOKUP(V182,Masterf!$C$1:$CD$9,6,FALSE))</f>
        <v>#VALUE!</v>
      </c>
      <c r="AG182" s="32" t="e">
        <f>IF(E182="H",T182-HLOOKUP(V182,Masterh!$C$1:$CX$9,7,FALSE),T182-HLOOKUP(V182,Masterf!$C$1:$CD$9,7,FALSE))</f>
        <v>#VALUE!</v>
      </c>
      <c r="AH182" s="32" t="e">
        <f>IF(E182="H",T182-HLOOKUP(V182,Masterh!$C$1:$CX$9,8,FALSE),T182-HLOOKUP(V182,Masterf!$C$1:$CD$9,8,FALSE))</f>
        <v>#VALUE!</v>
      </c>
      <c r="AI182" s="32" t="e">
        <f>IF(E182="H",T182-HLOOKUP(V182,Masterh!$C$1:$CX$9,9,FALSE),T182-HLOOKUP(V182,Masterf!$C$1:$CD$9,9,FALSE))</f>
        <v>#VALUE!</v>
      </c>
      <c r="AJ182" s="51" t="str">
        <f t="shared" si="27"/>
        <v xml:space="preserve"> </v>
      </c>
      <c r="AK182" s="37"/>
      <c r="AL182" s="52" t="str">
        <f t="shared" si="28"/>
        <v xml:space="preserve"> </v>
      </c>
      <c r="AM182" s="53" t="str">
        <f t="shared" si="29"/>
        <v xml:space="preserve"> </v>
      </c>
      <c r="AN182" s="37" t="e">
        <f>IF(AND(H182&lt;1920),VLOOKUP(K182,Masterh!$F$11:$P$29,11),IF(AND(H182&gt;=1920,H182&lt;1941),VLOOKUP(K182,Masterh!$F$11:$P$29,11),IF(AND(H182&gt;=1941,H182&lt;1946),VLOOKUP(K182,Masterh!$F$11:$P$29,10),IF(AND(H182&gt;=1946,H182&lt;1951),VLOOKUP(K182,Masterh!$F$11:$P$29,9),IF(AND(H182&gt;=1951,H182&lt;1956),VLOOKUP(K182,Masterh!$F$11:$P$29,8),IF(AND(H182&gt;=1956,H182&lt;1961),VLOOKUP(K182,Masterh!$F$11:$P$29,7),IF(AND(H182&gt;=1961,H182&lt;1966),VLOOKUP(K182,Masterh!$F$11:$P$29,6),IF(AND(H182&gt;=1966,H182&lt;1971),VLOOKUP(K182,Masterh!$F$11:$P$29,5),IF(AND(H182&gt;=1971,H182&lt;1976),VLOOKUP(K182,Masterh!$F$11:$P$29,4),IF(AND(H182&gt;=1976,H182&lt;1981),VLOOKUP(K182,Masterh!$F$11:$P$29,3),IF(AND(H182&gt;=1981,H182&lt;1986),VLOOKUP(K182,Masterh!$F$11:$P$29,2),"SENIOR")))))))))))</f>
        <v>#N/A</v>
      </c>
      <c r="AO182" s="37" t="e">
        <f>IF(AND(H182&lt;1951),VLOOKUP(K182,Masterf!$F$11:$N$25,9),IF(AND(H182&gt;=1951,H182&lt;1956),VLOOKUP(K182,Masterf!$F$11:$N$25,8),IF(AND(H182&gt;=1956,H182&lt;1961),VLOOKUP(K182,Masterf!$F$11:$N$25,7),IF(AND(H182&gt;=1961,H182&lt;1966),VLOOKUP(K182,Masterf!$F$11:$N$25,6),IF(AND(H182&gt;=1966,H182&lt;1971),VLOOKUP(K182,Masterf!$F$11:$N$25,5),IF(AND(H182&gt;=1971,H182&lt;1976),VLOOKUP(K182,Masterf!$F$11:$N$25,4),IF(AND(H182&gt;=1976,H182&lt;1981),VLOOKUP(K182,Masterf!$F$11:$N$25,3),IF(AND(H182&gt;=1981,H182&lt;1986),VLOOKUP(K182,Masterf!$F$11:$N$25,2),"SENIOR"))))))))</f>
        <v>#N/A</v>
      </c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</row>
    <row r="183" spans="2:124" s="5" customFormat="1" ht="30" customHeight="1" x14ac:dyDescent="0.2">
      <c r="B183" s="170"/>
      <c r="C183" s="171"/>
      <c r="D183" s="172"/>
      <c r="E183" s="173"/>
      <c r="F183" s="174" t="s">
        <v>30</v>
      </c>
      <c r="G183" s="175" t="s">
        <v>30</v>
      </c>
      <c r="H183" s="176"/>
      <c r="I183" s="177"/>
      <c r="J183" s="178" t="s">
        <v>30</v>
      </c>
      <c r="K183" s="179"/>
      <c r="L183" s="180"/>
      <c r="M183" s="181"/>
      <c r="N183" s="181"/>
      <c r="O183" s="182" t="str">
        <f t="shared" si="21"/>
        <v/>
      </c>
      <c r="P183" s="180"/>
      <c r="Q183" s="181"/>
      <c r="R183" s="181"/>
      <c r="S183" s="182" t="str">
        <f t="shared" si="22"/>
        <v/>
      </c>
      <c r="T183" s="207" t="str">
        <f t="shared" si="23"/>
        <v/>
      </c>
      <c r="U183" s="183" t="str">
        <f t="shared" si="24"/>
        <v xml:space="preserve">   </v>
      </c>
      <c r="V183" s="184" t="str">
        <f t="shared" si="25"/>
        <v xml:space="preserve"> </v>
      </c>
      <c r="W183" s="185" t="str">
        <f t="shared" si="26"/>
        <v/>
      </c>
      <c r="X183" s="209" t="str">
        <f>IF(E183="","",W183*VLOOKUP(2020-H183,Masterh!C$17:D$72,2,FALSE))</f>
        <v/>
      </c>
      <c r="Y183" s="73"/>
      <c r="AA183" s="37"/>
      <c r="AB183" s="32" t="e">
        <f>IF(E183="H",T183-HLOOKUP(V183,Masterh!$C$1:$CX$9,2,FALSE),T183-HLOOKUP(V183,Masterf!$C$1:$CD$9,2,FALSE))</f>
        <v>#VALUE!</v>
      </c>
      <c r="AC183" s="32" t="e">
        <f>IF(E183="H",T183-HLOOKUP(V183,Masterh!$C$1:$CX$9,3,FALSE),T183-HLOOKUP(V183,Masterf!$C$1:$CD$9,3,FALSE))</f>
        <v>#VALUE!</v>
      </c>
      <c r="AD183" s="32" t="e">
        <f>IF(E183="H",T183-HLOOKUP(V183,Masterh!$C$1:$CX$9,4,FALSE),T183-HLOOKUP(V183,Masterf!$C$1:$CD$9,4,FALSE))</f>
        <v>#VALUE!</v>
      </c>
      <c r="AE183" s="32" t="e">
        <f>IF(E183="H",T183-HLOOKUP(V183,Masterh!$C$1:$CX$9,5,FALSE),T183-HLOOKUP(V183,Masterf!$C$1:$CD$9,5,FALSE))</f>
        <v>#VALUE!</v>
      </c>
      <c r="AF183" s="32" t="e">
        <f>IF(E183="H",T183-HLOOKUP(V183,Masterh!$C$1:$CX$9,6,FALSE),T183-HLOOKUP(V183,Masterf!$C$1:$CD$9,6,FALSE))</f>
        <v>#VALUE!</v>
      </c>
      <c r="AG183" s="32" t="e">
        <f>IF(E183="H",T183-HLOOKUP(V183,Masterh!$C$1:$CX$9,7,FALSE),T183-HLOOKUP(V183,Masterf!$C$1:$CD$9,7,FALSE))</f>
        <v>#VALUE!</v>
      </c>
      <c r="AH183" s="32" t="e">
        <f>IF(E183="H",T183-HLOOKUP(V183,Masterh!$C$1:$CX$9,8,FALSE),T183-HLOOKUP(V183,Masterf!$C$1:$CD$9,8,FALSE))</f>
        <v>#VALUE!</v>
      </c>
      <c r="AI183" s="32" t="e">
        <f>IF(E183="H",T183-HLOOKUP(V183,Masterh!$C$1:$CX$9,9,FALSE),T183-HLOOKUP(V183,Masterf!$C$1:$CD$9,9,FALSE))</f>
        <v>#VALUE!</v>
      </c>
      <c r="AJ183" s="51" t="str">
        <f t="shared" si="27"/>
        <v xml:space="preserve"> </v>
      </c>
      <c r="AK183" s="37"/>
      <c r="AL183" s="52" t="str">
        <f t="shared" si="28"/>
        <v xml:space="preserve"> </v>
      </c>
      <c r="AM183" s="53" t="str">
        <f t="shared" si="29"/>
        <v xml:space="preserve"> </v>
      </c>
      <c r="AN183" s="37" t="e">
        <f>IF(AND(H183&lt;1920),VLOOKUP(K183,Masterh!$F$11:$P$29,11),IF(AND(H183&gt;=1920,H183&lt;1941),VLOOKUP(K183,Masterh!$F$11:$P$29,11),IF(AND(H183&gt;=1941,H183&lt;1946),VLOOKUP(K183,Masterh!$F$11:$P$29,10),IF(AND(H183&gt;=1946,H183&lt;1951),VLOOKUP(K183,Masterh!$F$11:$P$29,9),IF(AND(H183&gt;=1951,H183&lt;1956),VLOOKUP(K183,Masterh!$F$11:$P$29,8),IF(AND(H183&gt;=1956,H183&lt;1961),VLOOKUP(K183,Masterh!$F$11:$P$29,7),IF(AND(H183&gt;=1961,H183&lt;1966),VLOOKUP(K183,Masterh!$F$11:$P$29,6),IF(AND(H183&gt;=1966,H183&lt;1971),VLOOKUP(K183,Masterh!$F$11:$P$29,5),IF(AND(H183&gt;=1971,H183&lt;1976),VLOOKUP(K183,Masterh!$F$11:$P$29,4),IF(AND(H183&gt;=1976,H183&lt;1981),VLOOKUP(K183,Masterh!$F$11:$P$29,3),IF(AND(H183&gt;=1981,H183&lt;1986),VLOOKUP(K183,Masterh!$F$11:$P$29,2),"SENIOR")))))))))))</f>
        <v>#N/A</v>
      </c>
      <c r="AO183" s="37" t="e">
        <f>IF(AND(H183&lt;1951),VLOOKUP(K183,Masterf!$F$11:$N$25,9),IF(AND(H183&gt;=1951,H183&lt;1956),VLOOKUP(K183,Masterf!$F$11:$N$25,8),IF(AND(H183&gt;=1956,H183&lt;1961),VLOOKUP(K183,Masterf!$F$11:$N$25,7),IF(AND(H183&gt;=1961,H183&lt;1966),VLOOKUP(K183,Masterf!$F$11:$N$25,6),IF(AND(H183&gt;=1966,H183&lt;1971),VLOOKUP(K183,Masterf!$F$11:$N$25,5),IF(AND(H183&gt;=1971,H183&lt;1976),VLOOKUP(K183,Masterf!$F$11:$N$25,4),IF(AND(H183&gt;=1976,H183&lt;1981),VLOOKUP(K183,Masterf!$F$11:$N$25,3),IF(AND(H183&gt;=1981,H183&lt;1986),VLOOKUP(K183,Masterf!$F$11:$N$25,2),"SENIOR"))))))))</f>
        <v>#N/A</v>
      </c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</row>
    <row r="184" spans="2:124" s="5" customFormat="1" ht="30" customHeight="1" x14ac:dyDescent="0.2">
      <c r="B184" s="170"/>
      <c r="C184" s="171"/>
      <c r="D184" s="172"/>
      <c r="E184" s="173"/>
      <c r="F184" s="174" t="s">
        <v>30</v>
      </c>
      <c r="G184" s="175" t="s">
        <v>30</v>
      </c>
      <c r="H184" s="176"/>
      <c r="I184" s="177"/>
      <c r="J184" s="178" t="s">
        <v>30</v>
      </c>
      <c r="K184" s="179"/>
      <c r="L184" s="180"/>
      <c r="M184" s="181"/>
      <c r="N184" s="181"/>
      <c r="O184" s="182" t="str">
        <f t="shared" si="21"/>
        <v/>
      </c>
      <c r="P184" s="180"/>
      <c r="Q184" s="181"/>
      <c r="R184" s="181"/>
      <c r="S184" s="182" t="str">
        <f t="shared" si="22"/>
        <v/>
      </c>
      <c r="T184" s="207" t="str">
        <f t="shared" si="23"/>
        <v/>
      </c>
      <c r="U184" s="183" t="str">
        <f t="shared" si="24"/>
        <v xml:space="preserve">   </v>
      </c>
      <c r="V184" s="184" t="str">
        <f t="shared" si="25"/>
        <v xml:space="preserve"> </v>
      </c>
      <c r="W184" s="185" t="str">
        <f t="shared" si="26"/>
        <v/>
      </c>
      <c r="X184" s="209" t="str">
        <f>IF(E184="","",W184*VLOOKUP(2020-H184,Masterh!C$17:D$72,2,FALSE))</f>
        <v/>
      </c>
      <c r="Y184" s="73"/>
      <c r="AA184" s="37"/>
      <c r="AB184" s="32" t="e">
        <f>IF(E184="H",T184-HLOOKUP(V184,Masterh!$C$1:$CX$9,2,FALSE),T184-HLOOKUP(V184,Masterf!$C$1:$CD$9,2,FALSE))</f>
        <v>#VALUE!</v>
      </c>
      <c r="AC184" s="32" t="e">
        <f>IF(E184="H",T184-HLOOKUP(V184,Masterh!$C$1:$CX$9,3,FALSE),T184-HLOOKUP(V184,Masterf!$C$1:$CD$9,3,FALSE))</f>
        <v>#VALUE!</v>
      </c>
      <c r="AD184" s="32" t="e">
        <f>IF(E184="H",T184-HLOOKUP(V184,Masterh!$C$1:$CX$9,4,FALSE),T184-HLOOKUP(V184,Masterf!$C$1:$CD$9,4,FALSE))</f>
        <v>#VALUE!</v>
      </c>
      <c r="AE184" s="32" t="e">
        <f>IF(E184="H",T184-HLOOKUP(V184,Masterh!$C$1:$CX$9,5,FALSE),T184-HLOOKUP(V184,Masterf!$C$1:$CD$9,5,FALSE))</f>
        <v>#VALUE!</v>
      </c>
      <c r="AF184" s="32" t="e">
        <f>IF(E184="H",T184-HLOOKUP(V184,Masterh!$C$1:$CX$9,6,FALSE),T184-HLOOKUP(V184,Masterf!$C$1:$CD$9,6,FALSE))</f>
        <v>#VALUE!</v>
      </c>
      <c r="AG184" s="32" t="e">
        <f>IF(E184="H",T184-HLOOKUP(V184,Masterh!$C$1:$CX$9,7,FALSE),T184-HLOOKUP(V184,Masterf!$C$1:$CD$9,7,FALSE))</f>
        <v>#VALUE!</v>
      </c>
      <c r="AH184" s="32" t="e">
        <f>IF(E184="H",T184-HLOOKUP(V184,Masterh!$C$1:$CX$9,8,FALSE),T184-HLOOKUP(V184,Masterf!$C$1:$CD$9,8,FALSE))</f>
        <v>#VALUE!</v>
      </c>
      <c r="AI184" s="32" t="e">
        <f>IF(E184="H",T184-HLOOKUP(V184,Masterh!$C$1:$CX$9,9,FALSE),T184-HLOOKUP(V184,Masterf!$C$1:$CD$9,9,FALSE))</f>
        <v>#VALUE!</v>
      </c>
      <c r="AJ184" s="51" t="str">
        <f t="shared" si="27"/>
        <v xml:space="preserve"> </v>
      </c>
      <c r="AK184" s="37"/>
      <c r="AL184" s="52" t="str">
        <f t="shared" si="28"/>
        <v xml:space="preserve"> </v>
      </c>
      <c r="AM184" s="53" t="str">
        <f t="shared" si="29"/>
        <v xml:space="preserve"> </v>
      </c>
      <c r="AN184" s="37" t="e">
        <f>IF(AND(H184&lt;1920),VLOOKUP(K184,Masterh!$F$11:$P$29,11),IF(AND(H184&gt;=1920,H184&lt;1941),VLOOKUP(K184,Masterh!$F$11:$P$29,11),IF(AND(H184&gt;=1941,H184&lt;1946),VLOOKUP(K184,Masterh!$F$11:$P$29,10),IF(AND(H184&gt;=1946,H184&lt;1951),VLOOKUP(K184,Masterh!$F$11:$P$29,9),IF(AND(H184&gt;=1951,H184&lt;1956),VLOOKUP(K184,Masterh!$F$11:$P$29,8),IF(AND(H184&gt;=1956,H184&lt;1961),VLOOKUP(K184,Masterh!$F$11:$P$29,7),IF(AND(H184&gt;=1961,H184&lt;1966),VLOOKUP(K184,Masterh!$F$11:$P$29,6),IF(AND(H184&gt;=1966,H184&lt;1971),VLOOKUP(K184,Masterh!$F$11:$P$29,5),IF(AND(H184&gt;=1971,H184&lt;1976),VLOOKUP(K184,Masterh!$F$11:$P$29,4),IF(AND(H184&gt;=1976,H184&lt;1981),VLOOKUP(K184,Masterh!$F$11:$P$29,3),IF(AND(H184&gt;=1981,H184&lt;1986),VLOOKUP(K184,Masterh!$F$11:$P$29,2),"SENIOR")))))))))))</f>
        <v>#N/A</v>
      </c>
      <c r="AO184" s="37" t="e">
        <f>IF(AND(H184&lt;1951),VLOOKUP(K184,Masterf!$F$11:$N$25,9),IF(AND(H184&gt;=1951,H184&lt;1956),VLOOKUP(K184,Masterf!$F$11:$N$25,8),IF(AND(H184&gt;=1956,H184&lt;1961),VLOOKUP(K184,Masterf!$F$11:$N$25,7),IF(AND(H184&gt;=1961,H184&lt;1966),VLOOKUP(K184,Masterf!$F$11:$N$25,6),IF(AND(H184&gt;=1966,H184&lt;1971),VLOOKUP(K184,Masterf!$F$11:$N$25,5),IF(AND(H184&gt;=1971,H184&lt;1976),VLOOKUP(K184,Masterf!$F$11:$N$25,4),IF(AND(H184&gt;=1976,H184&lt;1981),VLOOKUP(K184,Masterf!$F$11:$N$25,3),IF(AND(H184&gt;=1981,H184&lt;1986),VLOOKUP(K184,Masterf!$F$11:$N$25,2),"SENIOR"))))))))</f>
        <v>#N/A</v>
      </c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</row>
    <row r="185" spans="2:124" s="5" customFormat="1" ht="30" customHeight="1" x14ac:dyDescent="0.2">
      <c r="B185" s="170"/>
      <c r="C185" s="171"/>
      <c r="D185" s="172"/>
      <c r="E185" s="173"/>
      <c r="F185" s="174" t="s">
        <v>30</v>
      </c>
      <c r="G185" s="175" t="s">
        <v>30</v>
      </c>
      <c r="H185" s="176"/>
      <c r="I185" s="177"/>
      <c r="J185" s="178" t="s">
        <v>30</v>
      </c>
      <c r="K185" s="179"/>
      <c r="L185" s="180"/>
      <c r="M185" s="181"/>
      <c r="N185" s="181"/>
      <c r="O185" s="182" t="str">
        <f t="shared" si="21"/>
        <v/>
      </c>
      <c r="P185" s="180"/>
      <c r="Q185" s="181"/>
      <c r="R185" s="181"/>
      <c r="S185" s="182" t="str">
        <f t="shared" si="22"/>
        <v/>
      </c>
      <c r="T185" s="207" t="str">
        <f t="shared" si="23"/>
        <v/>
      </c>
      <c r="U185" s="183" t="str">
        <f t="shared" si="24"/>
        <v xml:space="preserve">   </v>
      </c>
      <c r="V185" s="184" t="str">
        <f t="shared" si="25"/>
        <v xml:space="preserve"> </v>
      </c>
      <c r="W185" s="185" t="str">
        <f t="shared" si="26"/>
        <v/>
      </c>
      <c r="X185" s="209" t="str">
        <f>IF(E185="","",W185*VLOOKUP(2020-H185,Masterh!C$17:D$72,2,FALSE))</f>
        <v/>
      </c>
      <c r="Y185" s="73"/>
      <c r="AA185" s="37"/>
      <c r="AB185" s="32" t="e">
        <f>IF(E185="H",T185-HLOOKUP(V185,Masterh!$C$1:$CX$9,2,FALSE),T185-HLOOKUP(V185,Masterf!$C$1:$CD$9,2,FALSE))</f>
        <v>#VALUE!</v>
      </c>
      <c r="AC185" s="32" t="e">
        <f>IF(E185="H",T185-HLOOKUP(V185,Masterh!$C$1:$CX$9,3,FALSE),T185-HLOOKUP(V185,Masterf!$C$1:$CD$9,3,FALSE))</f>
        <v>#VALUE!</v>
      </c>
      <c r="AD185" s="32" t="e">
        <f>IF(E185="H",T185-HLOOKUP(V185,Masterh!$C$1:$CX$9,4,FALSE),T185-HLOOKUP(V185,Masterf!$C$1:$CD$9,4,FALSE))</f>
        <v>#VALUE!</v>
      </c>
      <c r="AE185" s="32" t="e">
        <f>IF(E185="H",T185-HLOOKUP(V185,Masterh!$C$1:$CX$9,5,FALSE),T185-HLOOKUP(V185,Masterf!$C$1:$CD$9,5,FALSE))</f>
        <v>#VALUE!</v>
      </c>
      <c r="AF185" s="32" t="e">
        <f>IF(E185="H",T185-HLOOKUP(V185,Masterh!$C$1:$CX$9,6,FALSE),T185-HLOOKUP(V185,Masterf!$C$1:$CD$9,6,FALSE))</f>
        <v>#VALUE!</v>
      </c>
      <c r="AG185" s="32" t="e">
        <f>IF(E185="H",T185-HLOOKUP(V185,Masterh!$C$1:$CX$9,7,FALSE),T185-HLOOKUP(V185,Masterf!$C$1:$CD$9,7,FALSE))</f>
        <v>#VALUE!</v>
      </c>
      <c r="AH185" s="32" t="e">
        <f>IF(E185="H",T185-HLOOKUP(V185,Masterh!$C$1:$CX$9,8,FALSE),T185-HLOOKUP(V185,Masterf!$C$1:$CD$9,8,FALSE))</f>
        <v>#VALUE!</v>
      </c>
      <c r="AI185" s="32" t="e">
        <f>IF(E185="H",T185-HLOOKUP(V185,Masterh!$C$1:$CX$9,9,FALSE),T185-HLOOKUP(V185,Masterf!$C$1:$CD$9,9,FALSE))</f>
        <v>#VALUE!</v>
      </c>
      <c r="AJ185" s="51" t="str">
        <f t="shared" si="27"/>
        <v xml:space="preserve"> </v>
      </c>
      <c r="AK185" s="37"/>
      <c r="AL185" s="52" t="str">
        <f t="shared" si="28"/>
        <v xml:space="preserve"> </v>
      </c>
      <c r="AM185" s="53" t="str">
        <f t="shared" si="29"/>
        <v xml:space="preserve"> </v>
      </c>
      <c r="AN185" s="37" t="e">
        <f>IF(AND(H185&lt;1920),VLOOKUP(K185,Masterh!$F$11:$P$29,11),IF(AND(H185&gt;=1920,H185&lt;1941),VLOOKUP(K185,Masterh!$F$11:$P$29,11),IF(AND(H185&gt;=1941,H185&lt;1946),VLOOKUP(K185,Masterh!$F$11:$P$29,10),IF(AND(H185&gt;=1946,H185&lt;1951),VLOOKUP(K185,Masterh!$F$11:$P$29,9),IF(AND(H185&gt;=1951,H185&lt;1956),VLOOKUP(K185,Masterh!$F$11:$P$29,8),IF(AND(H185&gt;=1956,H185&lt;1961),VLOOKUP(K185,Masterh!$F$11:$P$29,7),IF(AND(H185&gt;=1961,H185&lt;1966),VLOOKUP(K185,Masterh!$F$11:$P$29,6),IF(AND(H185&gt;=1966,H185&lt;1971),VLOOKUP(K185,Masterh!$F$11:$P$29,5),IF(AND(H185&gt;=1971,H185&lt;1976),VLOOKUP(K185,Masterh!$F$11:$P$29,4),IF(AND(H185&gt;=1976,H185&lt;1981),VLOOKUP(K185,Masterh!$F$11:$P$29,3),IF(AND(H185&gt;=1981,H185&lt;1986),VLOOKUP(K185,Masterh!$F$11:$P$29,2),"SENIOR")))))))))))</f>
        <v>#N/A</v>
      </c>
      <c r="AO185" s="37" t="e">
        <f>IF(AND(H185&lt;1951),VLOOKUP(K185,Masterf!$F$11:$N$25,9),IF(AND(H185&gt;=1951,H185&lt;1956),VLOOKUP(K185,Masterf!$F$11:$N$25,8),IF(AND(H185&gt;=1956,H185&lt;1961),VLOOKUP(K185,Masterf!$F$11:$N$25,7),IF(AND(H185&gt;=1961,H185&lt;1966),VLOOKUP(K185,Masterf!$F$11:$N$25,6),IF(AND(H185&gt;=1966,H185&lt;1971),VLOOKUP(K185,Masterf!$F$11:$N$25,5),IF(AND(H185&gt;=1971,H185&lt;1976),VLOOKUP(K185,Masterf!$F$11:$N$25,4),IF(AND(H185&gt;=1976,H185&lt;1981),VLOOKUP(K185,Masterf!$F$11:$N$25,3),IF(AND(H185&gt;=1981,H185&lt;1986),VLOOKUP(K185,Masterf!$F$11:$N$25,2),"SENIOR"))))))))</f>
        <v>#N/A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</row>
    <row r="186" spans="2:124" s="5" customFormat="1" ht="30" customHeight="1" x14ac:dyDescent="0.2">
      <c r="B186" s="170"/>
      <c r="C186" s="171"/>
      <c r="D186" s="172"/>
      <c r="E186" s="173"/>
      <c r="F186" s="174" t="s">
        <v>30</v>
      </c>
      <c r="G186" s="175" t="s">
        <v>30</v>
      </c>
      <c r="H186" s="176"/>
      <c r="I186" s="177"/>
      <c r="J186" s="178" t="s">
        <v>30</v>
      </c>
      <c r="K186" s="179"/>
      <c r="L186" s="180"/>
      <c r="M186" s="181"/>
      <c r="N186" s="181"/>
      <c r="O186" s="182" t="str">
        <f t="shared" si="21"/>
        <v/>
      </c>
      <c r="P186" s="180"/>
      <c r="Q186" s="181"/>
      <c r="R186" s="181"/>
      <c r="S186" s="182" t="str">
        <f t="shared" si="22"/>
        <v/>
      </c>
      <c r="T186" s="207" t="str">
        <f t="shared" si="23"/>
        <v/>
      </c>
      <c r="U186" s="183" t="str">
        <f t="shared" si="24"/>
        <v xml:space="preserve">   </v>
      </c>
      <c r="V186" s="184" t="str">
        <f t="shared" si="25"/>
        <v xml:space="preserve"> </v>
      </c>
      <c r="W186" s="185" t="str">
        <f t="shared" si="26"/>
        <v/>
      </c>
      <c r="X186" s="209" t="str">
        <f>IF(E186="","",W186*VLOOKUP(2020-H186,Masterh!C$17:D$72,2,FALSE))</f>
        <v/>
      </c>
      <c r="Y186" s="73"/>
      <c r="AA186" s="37"/>
      <c r="AB186" s="32" t="e">
        <f>IF(E186="H",T186-HLOOKUP(V186,Masterh!$C$1:$CX$9,2,FALSE),T186-HLOOKUP(V186,Masterf!$C$1:$CD$9,2,FALSE))</f>
        <v>#VALUE!</v>
      </c>
      <c r="AC186" s="32" t="e">
        <f>IF(E186="H",T186-HLOOKUP(V186,Masterh!$C$1:$CX$9,3,FALSE),T186-HLOOKUP(V186,Masterf!$C$1:$CD$9,3,FALSE))</f>
        <v>#VALUE!</v>
      </c>
      <c r="AD186" s="32" t="e">
        <f>IF(E186="H",T186-HLOOKUP(V186,Masterh!$C$1:$CX$9,4,FALSE),T186-HLOOKUP(V186,Masterf!$C$1:$CD$9,4,FALSE))</f>
        <v>#VALUE!</v>
      </c>
      <c r="AE186" s="32" t="e">
        <f>IF(E186="H",T186-HLOOKUP(V186,Masterh!$C$1:$CX$9,5,FALSE),T186-HLOOKUP(V186,Masterf!$C$1:$CD$9,5,FALSE))</f>
        <v>#VALUE!</v>
      </c>
      <c r="AF186" s="32" t="e">
        <f>IF(E186="H",T186-HLOOKUP(V186,Masterh!$C$1:$CX$9,6,FALSE),T186-HLOOKUP(V186,Masterf!$C$1:$CD$9,6,FALSE))</f>
        <v>#VALUE!</v>
      </c>
      <c r="AG186" s="32" t="e">
        <f>IF(E186="H",T186-HLOOKUP(V186,Masterh!$C$1:$CX$9,7,FALSE),T186-HLOOKUP(V186,Masterf!$C$1:$CD$9,7,FALSE))</f>
        <v>#VALUE!</v>
      </c>
      <c r="AH186" s="32" t="e">
        <f>IF(E186="H",T186-HLOOKUP(V186,Masterh!$C$1:$CX$9,8,FALSE),T186-HLOOKUP(V186,Masterf!$C$1:$CD$9,8,FALSE))</f>
        <v>#VALUE!</v>
      </c>
      <c r="AI186" s="32" t="e">
        <f>IF(E186="H",T186-HLOOKUP(V186,Masterh!$C$1:$CX$9,9,FALSE),T186-HLOOKUP(V186,Masterf!$C$1:$CD$9,9,FALSE))</f>
        <v>#VALUE!</v>
      </c>
      <c r="AJ186" s="51" t="str">
        <f t="shared" si="27"/>
        <v xml:space="preserve"> </v>
      </c>
      <c r="AK186" s="37"/>
      <c r="AL186" s="52" t="str">
        <f t="shared" si="28"/>
        <v xml:space="preserve"> </v>
      </c>
      <c r="AM186" s="53" t="str">
        <f t="shared" si="29"/>
        <v xml:space="preserve"> </v>
      </c>
      <c r="AN186" s="37" t="e">
        <f>IF(AND(H186&lt;1920),VLOOKUP(K186,Masterh!$F$11:$P$29,11),IF(AND(H186&gt;=1920,H186&lt;1941),VLOOKUP(K186,Masterh!$F$11:$P$29,11),IF(AND(H186&gt;=1941,H186&lt;1946),VLOOKUP(K186,Masterh!$F$11:$P$29,10),IF(AND(H186&gt;=1946,H186&lt;1951),VLOOKUP(K186,Masterh!$F$11:$P$29,9),IF(AND(H186&gt;=1951,H186&lt;1956),VLOOKUP(K186,Masterh!$F$11:$P$29,8),IF(AND(H186&gt;=1956,H186&lt;1961),VLOOKUP(K186,Masterh!$F$11:$P$29,7),IF(AND(H186&gt;=1961,H186&lt;1966),VLOOKUP(K186,Masterh!$F$11:$P$29,6),IF(AND(H186&gt;=1966,H186&lt;1971),VLOOKUP(K186,Masterh!$F$11:$P$29,5),IF(AND(H186&gt;=1971,H186&lt;1976),VLOOKUP(K186,Masterh!$F$11:$P$29,4),IF(AND(H186&gt;=1976,H186&lt;1981),VLOOKUP(K186,Masterh!$F$11:$P$29,3),IF(AND(H186&gt;=1981,H186&lt;1986),VLOOKUP(K186,Masterh!$F$11:$P$29,2),"SENIOR")))))))))))</f>
        <v>#N/A</v>
      </c>
      <c r="AO186" s="37" t="e">
        <f>IF(AND(H186&lt;1951),VLOOKUP(K186,Masterf!$F$11:$N$25,9),IF(AND(H186&gt;=1951,H186&lt;1956),VLOOKUP(K186,Masterf!$F$11:$N$25,8),IF(AND(H186&gt;=1956,H186&lt;1961),VLOOKUP(K186,Masterf!$F$11:$N$25,7),IF(AND(H186&gt;=1961,H186&lt;1966),VLOOKUP(K186,Masterf!$F$11:$N$25,6),IF(AND(H186&gt;=1966,H186&lt;1971),VLOOKUP(K186,Masterf!$F$11:$N$25,5),IF(AND(H186&gt;=1971,H186&lt;1976),VLOOKUP(K186,Masterf!$F$11:$N$25,4),IF(AND(H186&gt;=1976,H186&lt;1981),VLOOKUP(K186,Masterf!$F$11:$N$25,3),IF(AND(H186&gt;=1981,H186&lt;1986),VLOOKUP(K186,Masterf!$F$11:$N$25,2),"SENIOR"))))))))</f>
        <v>#N/A</v>
      </c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</row>
    <row r="187" spans="2:124" s="5" customFormat="1" ht="30" customHeight="1" x14ac:dyDescent="0.2">
      <c r="B187" s="170"/>
      <c r="C187" s="171"/>
      <c r="D187" s="172"/>
      <c r="E187" s="173"/>
      <c r="F187" s="174" t="s">
        <v>30</v>
      </c>
      <c r="G187" s="175" t="s">
        <v>30</v>
      </c>
      <c r="H187" s="176"/>
      <c r="I187" s="177"/>
      <c r="J187" s="178" t="s">
        <v>30</v>
      </c>
      <c r="K187" s="179"/>
      <c r="L187" s="180"/>
      <c r="M187" s="181"/>
      <c r="N187" s="181"/>
      <c r="O187" s="182" t="str">
        <f t="shared" si="21"/>
        <v/>
      </c>
      <c r="P187" s="180"/>
      <c r="Q187" s="181"/>
      <c r="R187" s="181"/>
      <c r="S187" s="182" t="str">
        <f t="shared" si="22"/>
        <v/>
      </c>
      <c r="T187" s="207" t="str">
        <f t="shared" si="23"/>
        <v/>
      </c>
      <c r="U187" s="183" t="str">
        <f t="shared" si="24"/>
        <v xml:space="preserve">   </v>
      </c>
      <c r="V187" s="184" t="str">
        <f t="shared" si="25"/>
        <v xml:space="preserve"> </v>
      </c>
      <c r="W187" s="185" t="str">
        <f t="shared" si="26"/>
        <v/>
      </c>
      <c r="X187" s="209" t="str">
        <f>IF(E187="","",W187*VLOOKUP(2020-H187,Masterh!C$17:D$72,2,FALSE))</f>
        <v/>
      </c>
      <c r="Y187" s="73"/>
      <c r="AA187" s="37"/>
      <c r="AB187" s="32" t="e">
        <f>IF(E187="H",T187-HLOOKUP(V187,Masterh!$C$1:$CX$9,2,FALSE),T187-HLOOKUP(V187,Masterf!$C$1:$CD$9,2,FALSE))</f>
        <v>#VALUE!</v>
      </c>
      <c r="AC187" s="32" t="e">
        <f>IF(E187="H",T187-HLOOKUP(V187,Masterh!$C$1:$CX$9,3,FALSE),T187-HLOOKUP(V187,Masterf!$C$1:$CD$9,3,FALSE))</f>
        <v>#VALUE!</v>
      </c>
      <c r="AD187" s="32" t="e">
        <f>IF(E187="H",T187-HLOOKUP(V187,Masterh!$C$1:$CX$9,4,FALSE),T187-HLOOKUP(V187,Masterf!$C$1:$CD$9,4,FALSE))</f>
        <v>#VALUE!</v>
      </c>
      <c r="AE187" s="32" t="e">
        <f>IF(E187="H",T187-HLOOKUP(V187,Masterh!$C$1:$CX$9,5,FALSE),T187-HLOOKUP(V187,Masterf!$C$1:$CD$9,5,FALSE))</f>
        <v>#VALUE!</v>
      </c>
      <c r="AF187" s="32" t="e">
        <f>IF(E187="H",T187-HLOOKUP(V187,Masterh!$C$1:$CX$9,6,FALSE),T187-HLOOKUP(V187,Masterf!$C$1:$CD$9,6,FALSE))</f>
        <v>#VALUE!</v>
      </c>
      <c r="AG187" s="32" t="e">
        <f>IF(E187="H",T187-HLOOKUP(V187,Masterh!$C$1:$CX$9,7,FALSE),T187-HLOOKUP(V187,Masterf!$C$1:$CD$9,7,FALSE))</f>
        <v>#VALUE!</v>
      </c>
      <c r="AH187" s="32" t="e">
        <f>IF(E187="H",T187-HLOOKUP(V187,Masterh!$C$1:$CX$9,8,FALSE),T187-HLOOKUP(V187,Masterf!$C$1:$CD$9,8,FALSE))</f>
        <v>#VALUE!</v>
      </c>
      <c r="AI187" s="32" t="e">
        <f>IF(E187="H",T187-HLOOKUP(V187,Masterh!$C$1:$CX$9,9,FALSE),T187-HLOOKUP(V187,Masterf!$C$1:$CD$9,9,FALSE))</f>
        <v>#VALUE!</v>
      </c>
      <c r="AJ187" s="51" t="str">
        <f t="shared" si="27"/>
        <v xml:space="preserve"> </v>
      </c>
      <c r="AK187" s="37"/>
      <c r="AL187" s="52" t="str">
        <f t="shared" si="28"/>
        <v xml:space="preserve"> </v>
      </c>
      <c r="AM187" s="53" t="str">
        <f t="shared" si="29"/>
        <v xml:space="preserve"> </v>
      </c>
      <c r="AN187" s="37" t="e">
        <f>IF(AND(H187&lt;1920),VLOOKUP(K187,Masterh!$F$11:$P$29,11),IF(AND(H187&gt;=1920,H187&lt;1941),VLOOKUP(K187,Masterh!$F$11:$P$29,11),IF(AND(H187&gt;=1941,H187&lt;1946),VLOOKUP(K187,Masterh!$F$11:$P$29,10),IF(AND(H187&gt;=1946,H187&lt;1951),VLOOKUP(K187,Masterh!$F$11:$P$29,9),IF(AND(H187&gt;=1951,H187&lt;1956),VLOOKUP(K187,Masterh!$F$11:$P$29,8),IF(AND(H187&gt;=1956,H187&lt;1961),VLOOKUP(K187,Masterh!$F$11:$P$29,7),IF(AND(H187&gt;=1961,H187&lt;1966),VLOOKUP(K187,Masterh!$F$11:$P$29,6),IF(AND(H187&gt;=1966,H187&lt;1971),VLOOKUP(K187,Masterh!$F$11:$P$29,5),IF(AND(H187&gt;=1971,H187&lt;1976),VLOOKUP(K187,Masterh!$F$11:$P$29,4),IF(AND(H187&gt;=1976,H187&lt;1981),VLOOKUP(K187,Masterh!$F$11:$P$29,3),IF(AND(H187&gt;=1981,H187&lt;1986),VLOOKUP(K187,Masterh!$F$11:$P$29,2),"SENIOR")))))))))))</f>
        <v>#N/A</v>
      </c>
      <c r="AO187" s="37" t="e">
        <f>IF(AND(H187&lt;1951),VLOOKUP(K187,Masterf!$F$11:$N$25,9),IF(AND(H187&gt;=1951,H187&lt;1956),VLOOKUP(K187,Masterf!$F$11:$N$25,8),IF(AND(H187&gt;=1956,H187&lt;1961),VLOOKUP(K187,Masterf!$F$11:$N$25,7),IF(AND(H187&gt;=1961,H187&lt;1966),VLOOKUP(K187,Masterf!$F$11:$N$25,6),IF(AND(H187&gt;=1966,H187&lt;1971),VLOOKUP(K187,Masterf!$F$11:$N$25,5),IF(AND(H187&gt;=1971,H187&lt;1976),VLOOKUP(K187,Masterf!$F$11:$N$25,4),IF(AND(H187&gt;=1976,H187&lt;1981),VLOOKUP(K187,Masterf!$F$11:$N$25,3),IF(AND(H187&gt;=1981,H187&lt;1986),VLOOKUP(K187,Masterf!$F$11:$N$25,2),"SENIOR"))))))))</f>
        <v>#N/A</v>
      </c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</row>
    <row r="188" spans="2:124" s="5" customFormat="1" ht="30" customHeight="1" x14ac:dyDescent="0.2">
      <c r="B188" s="170"/>
      <c r="C188" s="171"/>
      <c r="D188" s="172"/>
      <c r="E188" s="173"/>
      <c r="F188" s="174" t="s">
        <v>30</v>
      </c>
      <c r="G188" s="175" t="s">
        <v>30</v>
      </c>
      <c r="H188" s="176"/>
      <c r="I188" s="177"/>
      <c r="J188" s="178" t="s">
        <v>30</v>
      </c>
      <c r="K188" s="179"/>
      <c r="L188" s="180"/>
      <c r="M188" s="181"/>
      <c r="N188" s="181"/>
      <c r="O188" s="182" t="str">
        <f t="shared" si="21"/>
        <v/>
      </c>
      <c r="P188" s="180"/>
      <c r="Q188" s="181"/>
      <c r="R188" s="181"/>
      <c r="S188" s="182" t="str">
        <f t="shared" si="22"/>
        <v/>
      </c>
      <c r="T188" s="207" t="str">
        <f t="shared" si="23"/>
        <v/>
      </c>
      <c r="U188" s="183" t="str">
        <f t="shared" si="24"/>
        <v xml:space="preserve">   </v>
      </c>
      <c r="V188" s="184" t="str">
        <f t="shared" si="25"/>
        <v xml:space="preserve"> </v>
      </c>
      <c r="W188" s="185" t="str">
        <f t="shared" si="26"/>
        <v/>
      </c>
      <c r="X188" s="209" t="str">
        <f>IF(E188="","",W188*VLOOKUP(2020-H188,Masterh!C$17:D$72,2,FALSE))</f>
        <v/>
      </c>
      <c r="Y188" s="73"/>
      <c r="AA188" s="37"/>
      <c r="AB188" s="32" t="e">
        <f>IF(E188="H",T188-HLOOKUP(V188,Masterh!$C$1:$CX$9,2,FALSE),T188-HLOOKUP(V188,Masterf!$C$1:$CD$9,2,FALSE))</f>
        <v>#VALUE!</v>
      </c>
      <c r="AC188" s="32" t="e">
        <f>IF(E188="H",T188-HLOOKUP(V188,Masterh!$C$1:$CX$9,3,FALSE),T188-HLOOKUP(V188,Masterf!$C$1:$CD$9,3,FALSE))</f>
        <v>#VALUE!</v>
      </c>
      <c r="AD188" s="32" t="e">
        <f>IF(E188="H",T188-HLOOKUP(V188,Masterh!$C$1:$CX$9,4,FALSE),T188-HLOOKUP(V188,Masterf!$C$1:$CD$9,4,FALSE))</f>
        <v>#VALUE!</v>
      </c>
      <c r="AE188" s="32" t="e">
        <f>IF(E188="H",T188-HLOOKUP(V188,Masterh!$C$1:$CX$9,5,FALSE),T188-HLOOKUP(V188,Masterf!$C$1:$CD$9,5,FALSE))</f>
        <v>#VALUE!</v>
      </c>
      <c r="AF188" s="32" t="e">
        <f>IF(E188="H",T188-HLOOKUP(V188,Masterh!$C$1:$CX$9,6,FALSE),T188-HLOOKUP(V188,Masterf!$C$1:$CD$9,6,FALSE))</f>
        <v>#VALUE!</v>
      </c>
      <c r="AG188" s="32" t="e">
        <f>IF(E188="H",T188-HLOOKUP(V188,Masterh!$C$1:$CX$9,7,FALSE),T188-HLOOKUP(V188,Masterf!$C$1:$CD$9,7,FALSE))</f>
        <v>#VALUE!</v>
      </c>
      <c r="AH188" s="32" t="e">
        <f>IF(E188="H",T188-HLOOKUP(V188,Masterh!$C$1:$CX$9,8,FALSE),T188-HLOOKUP(V188,Masterf!$C$1:$CD$9,8,FALSE))</f>
        <v>#VALUE!</v>
      </c>
      <c r="AI188" s="32" t="e">
        <f>IF(E188="H",T188-HLOOKUP(V188,Masterh!$C$1:$CX$9,9,FALSE),T188-HLOOKUP(V188,Masterf!$C$1:$CD$9,9,FALSE))</f>
        <v>#VALUE!</v>
      </c>
      <c r="AJ188" s="51" t="str">
        <f t="shared" si="27"/>
        <v xml:space="preserve"> </v>
      </c>
      <c r="AK188" s="37"/>
      <c r="AL188" s="52" t="str">
        <f t="shared" si="28"/>
        <v xml:space="preserve"> </v>
      </c>
      <c r="AM188" s="53" t="str">
        <f t="shared" si="29"/>
        <v xml:space="preserve"> </v>
      </c>
      <c r="AN188" s="37" t="e">
        <f>IF(AND(H188&lt;1920),VLOOKUP(K188,Masterh!$F$11:$P$29,11),IF(AND(H188&gt;=1920,H188&lt;1941),VLOOKUP(K188,Masterh!$F$11:$P$29,11),IF(AND(H188&gt;=1941,H188&lt;1946),VLOOKUP(K188,Masterh!$F$11:$P$29,10),IF(AND(H188&gt;=1946,H188&lt;1951),VLOOKUP(K188,Masterh!$F$11:$P$29,9),IF(AND(H188&gt;=1951,H188&lt;1956),VLOOKUP(K188,Masterh!$F$11:$P$29,8),IF(AND(H188&gt;=1956,H188&lt;1961),VLOOKUP(K188,Masterh!$F$11:$P$29,7),IF(AND(H188&gt;=1961,H188&lt;1966),VLOOKUP(K188,Masterh!$F$11:$P$29,6),IF(AND(H188&gt;=1966,H188&lt;1971),VLOOKUP(K188,Masterh!$F$11:$P$29,5),IF(AND(H188&gt;=1971,H188&lt;1976),VLOOKUP(K188,Masterh!$F$11:$P$29,4),IF(AND(H188&gt;=1976,H188&lt;1981),VLOOKUP(K188,Masterh!$F$11:$P$29,3),IF(AND(H188&gt;=1981,H188&lt;1986),VLOOKUP(K188,Masterh!$F$11:$P$29,2),"SENIOR")))))))))))</f>
        <v>#N/A</v>
      </c>
      <c r="AO188" s="37" t="e">
        <f>IF(AND(H188&lt;1951),VLOOKUP(K188,Masterf!$F$11:$N$25,9),IF(AND(H188&gt;=1951,H188&lt;1956),VLOOKUP(K188,Masterf!$F$11:$N$25,8),IF(AND(H188&gt;=1956,H188&lt;1961),VLOOKUP(K188,Masterf!$F$11:$N$25,7),IF(AND(H188&gt;=1961,H188&lt;1966),VLOOKUP(K188,Masterf!$F$11:$N$25,6),IF(AND(H188&gt;=1966,H188&lt;1971),VLOOKUP(K188,Masterf!$F$11:$N$25,5),IF(AND(H188&gt;=1971,H188&lt;1976),VLOOKUP(K188,Masterf!$F$11:$N$25,4),IF(AND(H188&gt;=1976,H188&lt;1981),VLOOKUP(K188,Masterf!$F$11:$N$25,3),IF(AND(H188&gt;=1981,H188&lt;1986),VLOOKUP(K188,Masterf!$F$11:$N$25,2),"SENIOR"))))))))</f>
        <v>#N/A</v>
      </c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</row>
    <row r="189" spans="2:124" s="5" customFormat="1" ht="30" customHeight="1" x14ac:dyDescent="0.2">
      <c r="B189" s="170"/>
      <c r="C189" s="171"/>
      <c r="D189" s="172"/>
      <c r="E189" s="173"/>
      <c r="F189" s="174" t="s">
        <v>30</v>
      </c>
      <c r="G189" s="175" t="s">
        <v>30</v>
      </c>
      <c r="H189" s="176"/>
      <c r="I189" s="177"/>
      <c r="J189" s="178"/>
      <c r="K189" s="179"/>
      <c r="L189" s="180"/>
      <c r="M189" s="181"/>
      <c r="N189" s="181"/>
      <c r="O189" s="182" t="str">
        <f t="shared" si="3"/>
        <v/>
      </c>
      <c r="P189" s="180"/>
      <c r="Q189" s="181"/>
      <c r="R189" s="181"/>
      <c r="S189" s="182" t="str">
        <f t="shared" si="4"/>
        <v/>
      </c>
      <c r="T189" s="207" t="str">
        <f t="shared" si="5"/>
        <v/>
      </c>
      <c r="U189" s="183" t="str">
        <f t="shared" ref="U189:U218" si="30">+CONCATENATE(AL189," ",AM189)</f>
        <v xml:space="preserve">   </v>
      </c>
      <c r="V189" s="184" t="str">
        <f t="shared" si="6"/>
        <v xml:space="preserve"> </v>
      </c>
      <c r="W189" s="185" t="str">
        <f t="shared" si="7"/>
        <v/>
      </c>
      <c r="X189" s="209" t="str">
        <f>IF(E189="","",W189*VLOOKUP(2020-H189,Masterh!C$17:D$72,2,FALSE))</f>
        <v/>
      </c>
      <c r="Y189" s="73"/>
      <c r="AA189" s="37"/>
      <c r="AB189" s="32" t="e">
        <f>IF(E189="H",T189-HLOOKUP(V189,Masterh!$C$1:$CX$9,2,FALSE),T189-HLOOKUP(V189,Masterf!$C$1:$CD$9,2,FALSE))</f>
        <v>#VALUE!</v>
      </c>
      <c r="AC189" s="32" t="e">
        <f>IF(E189="H",T189-HLOOKUP(V189,Masterh!$C$1:$CX$9,3,FALSE),T189-HLOOKUP(V189,Masterf!$C$1:$CD$9,3,FALSE))</f>
        <v>#VALUE!</v>
      </c>
      <c r="AD189" s="32" t="e">
        <f>IF(E189="H",T189-HLOOKUP(V189,Masterh!$C$1:$CX$9,4,FALSE),T189-HLOOKUP(V189,Masterf!$C$1:$CD$9,4,FALSE))</f>
        <v>#VALUE!</v>
      </c>
      <c r="AE189" s="32" t="e">
        <f>IF(E189="H",T189-HLOOKUP(V189,Masterh!$C$1:$CX$9,5,FALSE),T189-HLOOKUP(V189,Masterf!$C$1:$CD$9,5,FALSE))</f>
        <v>#VALUE!</v>
      </c>
      <c r="AF189" s="32" t="e">
        <f>IF(E189="H",T189-HLOOKUP(V189,Masterh!$C$1:$CX$9,6,FALSE),T189-HLOOKUP(V189,Masterf!$C$1:$CD$9,6,FALSE))</f>
        <v>#VALUE!</v>
      </c>
      <c r="AG189" s="32" t="e">
        <f>IF(E189="H",T189-HLOOKUP(V189,Masterh!$C$1:$CX$9,7,FALSE),T189-HLOOKUP(V189,Masterf!$C$1:$CD$9,7,FALSE))</f>
        <v>#VALUE!</v>
      </c>
      <c r="AH189" s="32" t="e">
        <f>IF(E189="H",T189-HLOOKUP(V189,Masterh!$C$1:$CX$9,8,FALSE),T189-HLOOKUP(V189,Masterf!$C$1:$CD$9,8,FALSE))</f>
        <v>#VALUE!</v>
      </c>
      <c r="AI189" s="32" t="e">
        <f>IF(E189="H",T189-HLOOKUP(V189,Masterh!$C$1:$CX$9,9,FALSE),T189-HLOOKUP(V189,Masterf!$C$1:$CD$9,9,FALSE))</f>
        <v>#VALUE!</v>
      </c>
      <c r="AJ189" s="51" t="str">
        <f t="shared" si="8"/>
        <v xml:space="preserve"> </v>
      </c>
      <c r="AK189" s="37"/>
      <c r="AL189" s="52" t="str">
        <f t="shared" si="9"/>
        <v xml:space="preserve"> </v>
      </c>
      <c r="AM189" s="53" t="str">
        <f t="shared" si="10"/>
        <v xml:space="preserve"> </v>
      </c>
      <c r="AN189" s="37" t="e">
        <f>IF(AND(H189&lt;1920),VLOOKUP(K189,Masterh!$F$11:$P$29,11),IF(AND(H189&gt;=1920,H189&lt;1941),VLOOKUP(K189,Masterh!$F$11:$P$29,11),IF(AND(H189&gt;=1941,H189&lt;1946),VLOOKUP(K189,Masterh!$F$11:$P$29,10),IF(AND(H189&gt;=1946,H189&lt;1951),VLOOKUP(K189,Masterh!$F$11:$P$29,9),IF(AND(H189&gt;=1951,H189&lt;1956),VLOOKUP(K189,Masterh!$F$11:$P$29,8),IF(AND(H189&gt;=1956,H189&lt;1961),VLOOKUP(K189,Masterh!$F$11:$P$29,7),IF(AND(H189&gt;=1961,H189&lt;1966),VLOOKUP(K189,Masterh!$F$11:$P$29,6),IF(AND(H189&gt;=1966,H189&lt;1971),VLOOKUP(K189,Masterh!$F$11:$P$29,5),IF(AND(H189&gt;=1971,H189&lt;1976),VLOOKUP(K189,Masterh!$F$11:$P$29,4),IF(AND(H189&gt;=1976,H189&lt;1981),VLOOKUP(K189,Masterh!$F$11:$P$29,3),IF(AND(H189&gt;=1981,H189&lt;1986),VLOOKUP(K189,Masterh!$F$11:$P$29,2),"SENIOR")))))))))))</f>
        <v>#N/A</v>
      </c>
      <c r="AO189" s="37" t="e">
        <f>IF(AND(H189&lt;1951),VLOOKUP(K189,Masterf!$F$11:$N$25,9),IF(AND(H189&gt;=1951,H189&lt;1956),VLOOKUP(K189,Masterf!$F$11:$N$25,8),IF(AND(H189&gt;=1956,H189&lt;1961),VLOOKUP(K189,Masterf!$F$11:$N$25,7),IF(AND(H189&gt;=1961,H189&lt;1966),VLOOKUP(K189,Masterf!$F$11:$N$25,6),IF(AND(H189&gt;=1966,H189&lt;1971),VLOOKUP(K189,Masterf!$F$11:$N$25,5),IF(AND(H189&gt;=1971,H189&lt;1976),VLOOKUP(K189,Masterf!$F$11:$N$25,4),IF(AND(H189&gt;=1976,H189&lt;1981),VLOOKUP(K189,Masterf!$F$11:$N$25,3),IF(AND(H189&gt;=1981,H189&lt;1986),VLOOKUP(K189,Masterf!$F$11:$N$25,2),"SENIOR"))))))))</f>
        <v>#N/A</v>
      </c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</row>
    <row r="190" spans="2:124" s="5" customFormat="1" ht="30" customHeight="1" x14ac:dyDescent="0.2">
      <c r="B190" s="170"/>
      <c r="C190" s="171"/>
      <c r="D190" s="172"/>
      <c r="E190" s="173"/>
      <c r="F190" s="174" t="s">
        <v>30</v>
      </c>
      <c r="G190" s="175" t="s">
        <v>30</v>
      </c>
      <c r="H190" s="176"/>
      <c r="I190" s="177"/>
      <c r="J190" s="178"/>
      <c r="K190" s="179"/>
      <c r="L190" s="180"/>
      <c r="M190" s="181"/>
      <c r="N190" s="181"/>
      <c r="O190" s="182" t="str">
        <f t="shared" si="3"/>
        <v/>
      </c>
      <c r="P190" s="180"/>
      <c r="Q190" s="181"/>
      <c r="R190" s="181"/>
      <c r="S190" s="182" t="str">
        <f t="shared" si="4"/>
        <v/>
      </c>
      <c r="T190" s="207" t="str">
        <f t="shared" si="5"/>
        <v/>
      </c>
      <c r="U190" s="183" t="str">
        <f t="shared" si="30"/>
        <v xml:space="preserve">   </v>
      </c>
      <c r="V190" s="184" t="str">
        <f t="shared" si="6"/>
        <v xml:space="preserve"> </v>
      </c>
      <c r="W190" s="185" t="str">
        <f t="shared" si="7"/>
        <v/>
      </c>
      <c r="X190" s="209" t="str">
        <f>IF(E190="","",W190*VLOOKUP(2020-H190,Masterh!C$17:D$72,2,FALSE))</f>
        <v/>
      </c>
      <c r="Y190" s="73"/>
      <c r="AA190" s="37"/>
      <c r="AB190" s="32" t="e">
        <f>IF(E190="H",T190-HLOOKUP(V190,Masterh!$C$1:$CX$9,2,FALSE),T190-HLOOKUP(V190,Masterf!$C$1:$CD$9,2,FALSE))</f>
        <v>#VALUE!</v>
      </c>
      <c r="AC190" s="32" t="e">
        <f>IF(E190="H",T190-HLOOKUP(V190,Masterh!$C$1:$CX$9,3,FALSE),T190-HLOOKUP(V190,Masterf!$C$1:$CD$9,3,FALSE))</f>
        <v>#VALUE!</v>
      </c>
      <c r="AD190" s="32" t="e">
        <f>IF(E190="H",T190-HLOOKUP(V190,Masterh!$C$1:$CX$9,4,FALSE),T190-HLOOKUP(V190,Masterf!$C$1:$CD$9,4,FALSE))</f>
        <v>#VALUE!</v>
      </c>
      <c r="AE190" s="32" t="e">
        <f>IF(E190="H",T190-HLOOKUP(V190,Masterh!$C$1:$CX$9,5,FALSE),T190-HLOOKUP(V190,Masterf!$C$1:$CD$9,5,FALSE))</f>
        <v>#VALUE!</v>
      </c>
      <c r="AF190" s="32" t="e">
        <f>IF(E190="H",T190-HLOOKUP(V190,Masterh!$C$1:$CX$9,6,FALSE),T190-HLOOKUP(V190,Masterf!$C$1:$CD$9,6,FALSE))</f>
        <v>#VALUE!</v>
      </c>
      <c r="AG190" s="32" t="e">
        <f>IF(E190="H",T190-HLOOKUP(V190,Masterh!$C$1:$CX$9,7,FALSE),T190-HLOOKUP(V190,Masterf!$C$1:$CD$9,7,FALSE))</f>
        <v>#VALUE!</v>
      </c>
      <c r="AH190" s="32" t="e">
        <f>IF(E190="H",T190-HLOOKUP(V190,Masterh!$C$1:$CX$9,8,FALSE),T190-HLOOKUP(V190,Masterf!$C$1:$CD$9,8,FALSE))</f>
        <v>#VALUE!</v>
      </c>
      <c r="AI190" s="32" t="e">
        <f>IF(E190="H",T190-HLOOKUP(V190,Masterh!$C$1:$CX$9,9,FALSE),T190-HLOOKUP(V190,Masterf!$C$1:$CD$9,9,FALSE))</f>
        <v>#VALUE!</v>
      </c>
      <c r="AJ190" s="51" t="str">
        <f t="shared" si="8"/>
        <v xml:space="preserve"> </v>
      </c>
      <c r="AK190" s="37"/>
      <c r="AL190" s="52" t="str">
        <f t="shared" si="9"/>
        <v xml:space="preserve"> </v>
      </c>
      <c r="AM190" s="53" t="str">
        <f t="shared" si="10"/>
        <v xml:space="preserve"> </v>
      </c>
      <c r="AN190" s="37" t="e">
        <f>IF(AND(H190&lt;1920),VLOOKUP(K190,Masterh!$F$11:$P$29,11),IF(AND(H190&gt;=1920,H190&lt;1941),VLOOKUP(K190,Masterh!$F$11:$P$29,11),IF(AND(H190&gt;=1941,H190&lt;1946),VLOOKUP(K190,Masterh!$F$11:$P$29,10),IF(AND(H190&gt;=1946,H190&lt;1951),VLOOKUP(K190,Masterh!$F$11:$P$29,9),IF(AND(H190&gt;=1951,H190&lt;1956),VLOOKUP(K190,Masterh!$F$11:$P$29,8),IF(AND(H190&gt;=1956,H190&lt;1961),VLOOKUP(K190,Masterh!$F$11:$P$29,7),IF(AND(H190&gt;=1961,H190&lt;1966),VLOOKUP(K190,Masterh!$F$11:$P$29,6),IF(AND(H190&gt;=1966,H190&lt;1971),VLOOKUP(K190,Masterh!$F$11:$P$29,5),IF(AND(H190&gt;=1971,H190&lt;1976),VLOOKUP(K190,Masterh!$F$11:$P$29,4),IF(AND(H190&gt;=1976,H190&lt;1981),VLOOKUP(K190,Masterh!$F$11:$P$29,3),IF(AND(H190&gt;=1981,H190&lt;1986),VLOOKUP(K190,Masterh!$F$11:$P$29,2),"SENIOR")))))))))))</f>
        <v>#N/A</v>
      </c>
      <c r="AO190" s="37" t="e">
        <f>IF(AND(H190&lt;1951),VLOOKUP(K190,Masterf!$F$11:$N$25,9),IF(AND(H190&gt;=1951,H190&lt;1956),VLOOKUP(K190,Masterf!$F$11:$N$25,8),IF(AND(H190&gt;=1956,H190&lt;1961),VLOOKUP(K190,Masterf!$F$11:$N$25,7),IF(AND(H190&gt;=1961,H190&lt;1966),VLOOKUP(K190,Masterf!$F$11:$N$25,6),IF(AND(H190&gt;=1966,H190&lt;1971),VLOOKUP(K190,Masterf!$F$11:$N$25,5),IF(AND(H190&gt;=1971,H190&lt;1976),VLOOKUP(K190,Masterf!$F$11:$N$25,4),IF(AND(H190&gt;=1976,H190&lt;1981),VLOOKUP(K190,Masterf!$F$11:$N$25,3),IF(AND(H190&gt;=1981,H190&lt;1986),VLOOKUP(K190,Masterf!$F$11:$N$25,2),"SENIOR"))))))))</f>
        <v>#N/A</v>
      </c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</row>
    <row r="191" spans="2:124" s="5" customFormat="1" ht="30" customHeight="1" x14ac:dyDescent="0.2">
      <c r="B191" s="170"/>
      <c r="C191" s="171"/>
      <c r="D191" s="172"/>
      <c r="E191" s="173"/>
      <c r="F191" s="174" t="s">
        <v>30</v>
      </c>
      <c r="G191" s="175" t="s">
        <v>30</v>
      </c>
      <c r="H191" s="176"/>
      <c r="I191" s="177"/>
      <c r="J191" s="178"/>
      <c r="K191" s="179"/>
      <c r="L191" s="180"/>
      <c r="M191" s="181"/>
      <c r="N191" s="181"/>
      <c r="O191" s="182" t="str">
        <f t="shared" si="3"/>
        <v/>
      </c>
      <c r="P191" s="180"/>
      <c r="Q191" s="181"/>
      <c r="R191" s="181"/>
      <c r="S191" s="182" t="str">
        <f t="shared" si="4"/>
        <v/>
      </c>
      <c r="T191" s="207" t="str">
        <f t="shared" si="5"/>
        <v/>
      </c>
      <c r="U191" s="183" t="str">
        <f t="shared" si="30"/>
        <v xml:space="preserve">   </v>
      </c>
      <c r="V191" s="184" t="str">
        <f t="shared" si="6"/>
        <v xml:space="preserve"> </v>
      </c>
      <c r="W191" s="185" t="str">
        <f t="shared" si="7"/>
        <v/>
      </c>
      <c r="X191" s="209" t="str">
        <f>IF(E191="","",W191*VLOOKUP(2020-H191,Masterh!C$17:D$72,2,FALSE))</f>
        <v/>
      </c>
      <c r="Y191" s="73"/>
      <c r="AA191" s="37"/>
      <c r="AB191" s="32" t="e">
        <f>IF(E191="H",T191-HLOOKUP(V191,Masterh!$C$1:$CX$9,2,FALSE),T191-HLOOKUP(V191,Masterf!$C$1:$CD$9,2,FALSE))</f>
        <v>#VALUE!</v>
      </c>
      <c r="AC191" s="32" t="e">
        <f>IF(E191="H",T191-HLOOKUP(V191,Masterh!$C$1:$CX$9,3,FALSE),T191-HLOOKUP(V191,Masterf!$C$1:$CD$9,3,FALSE))</f>
        <v>#VALUE!</v>
      </c>
      <c r="AD191" s="32" t="e">
        <f>IF(E191="H",T191-HLOOKUP(V191,Masterh!$C$1:$CX$9,4,FALSE),T191-HLOOKUP(V191,Masterf!$C$1:$CD$9,4,FALSE))</f>
        <v>#VALUE!</v>
      </c>
      <c r="AE191" s="32" t="e">
        <f>IF(E191="H",T191-HLOOKUP(V191,Masterh!$C$1:$CX$9,5,FALSE),T191-HLOOKUP(V191,Masterf!$C$1:$CD$9,5,FALSE))</f>
        <v>#VALUE!</v>
      </c>
      <c r="AF191" s="32" t="e">
        <f>IF(E191="H",T191-HLOOKUP(V191,Masterh!$C$1:$CX$9,6,FALSE),T191-HLOOKUP(V191,Masterf!$C$1:$CD$9,6,FALSE))</f>
        <v>#VALUE!</v>
      </c>
      <c r="AG191" s="32" t="e">
        <f>IF(E191="H",T191-HLOOKUP(V191,Masterh!$C$1:$CX$9,7,FALSE),T191-HLOOKUP(V191,Masterf!$C$1:$CD$9,7,FALSE))</f>
        <v>#VALUE!</v>
      </c>
      <c r="AH191" s="32" t="e">
        <f>IF(E191="H",T191-HLOOKUP(V191,Masterh!$C$1:$CX$9,8,FALSE),T191-HLOOKUP(V191,Masterf!$C$1:$CD$9,8,FALSE))</f>
        <v>#VALUE!</v>
      </c>
      <c r="AI191" s="32" t="e">
        <f>IF(E191="H",T191-HLOOKUP(V191,Masterh!$C$1:$CX$9,9,FALSE),T191-HLOOKUP(V191,Masterf!$C$1:$CD$9,9,FALSE))</f>
        <v>#VALUE!</v>
      </c>
      <c r="AJ191" s="51" t="str">
        <f t="shared" si="8"/>
        <v xml:space="preserve"> </v>
      </c>
      <c r="AK191" s="37"/>
      <c r="AL191" s="52" t="str">
        <f t="shared" si="9"/>
        <v xml:space="preserve"> </v>
      </c>
      <c r="AM191" s="53" t="str">
        <f t="shared" si="10"/>
        <v xml:space="preserve"> </v>
      </c>
      <c r="AN191" s="37" t="e">
        <f>IF(AND(H191&lt;1920),VLOOKUP(K191,Masterh!$F$11:$P$29,11),IF(AND(H191&gt;=1920,H191&lt;1941),VLOOKUP(K191,Masterh!$F$11:$P$29,11),IF(AND(H191&gt;=1941,H191&lt;1946),VLOOKUP(K191,Masterh!$F$11:$P$29,10),IF(AND(H191&gt;=1946,H191&lt;1951),VLOOKUP(K191,Masterh!$F$11:$P$29,9),IF(AND(H191&gt;=1951,H191&lt;1956),VLOOKUP(K191,Masterh!$F$11:$P$29,8),IF(AND(H191&gt;=1956,H191&lt;1961),VLOOKUP(K191,Masterh!$F$11:$P$29,7),IF(AND(H191&gt;=1961,H191&lt;1966),VLOOKUP(K191,Masterh!$F$11:$P$29,6),IF(AND(H191&gt;=1966,H191&lt;1971),VLOOKUP(K191,Masterh!$F$11:$P$29,5),IF(AND(H191&gt;=1971,H191&lt;1976),VLOOKUP(K191,Masterh!$F$11:$P$29,4),IF(AND(H191&gt;=1976,H191&lt;1981),VLOOKUP(K191,Masterh!$F$11:$P$29,3),IF(AND(H191&gt;=1981,H191&lt;1986),VLOOKUP(K191,Masterh!$F$11:$P$29,2),"SENIOR")))))))))))</f>
        <v>#N/A</v>
      </c>
      <c r="AO191" s="37" t="e">
        <f>IF(AND(H191&lt;1951),VLOOKUP(K191,Masterf!$F$11:$N$25,9),IF(AND(H191&gt;=1951,H191&lt;1956),VLOOKUP(K191,Masterf!$F$11:$N$25,8),IF(AND(H191&gt;=1956,H191&lt;1961),VLOOKUP(K191,Masterf!$F$11:$N$25,7),IF(AND(H191&gt;=1961,H191&lt;1966),VLOOKUP(K191,Masterf!$F$11:$N$25,6),IF(AND(H191&gt;=1966,H191&lt;1971),VLOOKUP(K191,Masterf!$F$11:$N$25,5),IF(AND(H191&gt;=1971,H191&lt;1976),VLOOKUP(K191,Masterf!$F$11:$N$25,4),IF(AND(H191&gt;=1976,H191&lt;1981),VLOOKUP(K191,Masterf!$F$11:$N$25,3),IF(AND(H191&gt;=1981,H191&lt;1986),VLOOKUP(K191,Masterf!$F$11:$N$25,2),"SENIOR"))))))))</f>
        <v>#N/A</v>
      </c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</row>
    <row r="192" spans="2:124" s="5" customFormat="1" ht="30" customHeight="1" x14ac:dyDescent="0.2">
      <c r="B192" s="170"/>
      <c r="C192" s="171"/>
      <c r="D192" s="172"/>
      <c r="E192" s="173"/>
      <c r="F192" s="174" t="s">
        <v>30</v>
      </c>
      <c r="G192" s="175" t="s">
        <v>30</v>
      </c>
      <c r="H192" s="176"/>
      <c r="I192" s="177"/>
      <c r="J192" s="178"/>
      <c r="K192" s="179"/>
      <c r="L192" s="180"/>
      <c r="M192" s="181"/>
      <c r="N192" s="181"/>
      <c r="O192" s="182" t="str">
        <f t="shared" si="3"/>
        <v/>
      </c>
      <c r="P192" s="180"/>
      <c r="Q192" s="181"/>
      <c r="R192" s="181"/>
      <c r="S192" s="182" t="str">
        <f t="shared" si="4"/>
        <v/>
      </c>
      <c r="T192" s="207" t="str">
        <f t="shared" si="5"/>
        <v/>
      </c>
      <c r="U192" s="183" t="str">
        <f t="shared" si="30"/>
        <v xml:space="preserve">   </v>
      </c>
      <c r="V192" s="184" t="str">
        <f t="shared" si="6"/>
        <v xml:space="preserve"> </v>
      </c>
      <c r="W192" s="185" t="str">
        <f t="shared" si="7"/>
        <v/>
      </c>
      <c r="X192" s="209" t="str">
        <f>IF(E192="","",W192*VLOOKUP(2020-H192,Masterh!C$17:D$72,2,FALSE))</f>
        <v/>
      </c>
      <c r="Y192" s="73"/>
      <c r="AA192" s="37"/>
      <c r="AB192" s="32" t="e">
        <f>IF(E192="H",T192-HLOOKUP(V192,Masterh!$C$1:$CX$9,2,FALSE),T192-HLOOKUP(V192,Masterf!$C$1:$CD$9,2,FALSE))</f>
        <v>#VALUE!</v>
      </c>
      <c r="AC192" s="32" t="e">
        <f>IF(E192="H",T192-HLOOKUP(V192,Masterh!$C$1:$CX$9,3,FALSE),T192-HLOOKUP(V192,Masterf!$C$1:$CD$9,3,FALSE))</f>
        <v>#VALUE!</v>
      </c>
      <c r="AD192" s="32" t="e">
        <f>IF(E192="H",T192-HLOOKUP(V192,Masterh!$C$1:$CX$9,4,FALSE),T192-HLOOKUP(V192,Masterf!$C$1:$CD$9,4,FALSE))</f>
        <v>#VALUE!</v>
      </c>
      <c r="AE192" s="32" t="e">
        <f>IF(E192="H",T192-HLOOKUP(V192,Masterh!$C$1:$CX$9,5,FALSE),T192-HLOOKUP(V192,Masterf!$C$1:$CD$9,5,FALSE))</f>
        <v>#VALUE!</v>
      </c>
      <c r="AF192" s="32" t="e">
        <f>IF(E192="H",T192-HLOOKUP(V192,Masterh!$C$1:$CX$9,6,FALSE),T192-HLOOKUP(V192,Masterf!$C$1:$CD$9,6,FALSE))</f>
        <v>#VALUE!</v>
      </c>
      <c r="AG192" s="32" t="e">
        <f>IF(E192="H",T192-HLOOKUP(V192,Masterh!$C$1:$CX$9,7,FALSE),T192-HLOOKUP(V192,Masterf!$C$1:$CD$9,7,FALSE))</f>
        <v>#VALUE!</v>
      </c>
      <c r="AH192" s="32" t="e">
        <f>IF(E192="H",T192-HLOOKUP(V192,Masterh!$C$1:$CX$9,8,FALSE),T192-HLOOKUP(V192,Masterf!$C$1:$CD$9,8,FALSE))</f>
        <v>#VALUE!</v>
      </c>
      <c r="AI192" s="32" t="e">
        <f>IF(E192="H",T192-HLOOKUP(V192,Masterh!$C$1:$CX$9,9,FALSE),T192-HLOOKUP(V192,Masterf!$C$1:$CD$9,9,FALSE))</f>
        <v>#VALUE!</v>
      </c>
      <c r="AJ192" s="51" t="str">
        <f t="shared" si="8"/>
        <v xml:space="preserve"> </v>
      </c>
      <c r="AK192" s="37"/>
      <c r="AL192" s="52" t="str">
        <f t="shared" si="9"/>
        <v xml:space="preserve"> </v>
      </c>
      <c r="AM192" s="53" t="str">
        <f t="shared" si="10"/>
        <v xml:space="preserve"> </v>
      </c>
      <c r="AN192" s="37" t="e">
        <f>IF(AND(H192&lt;1920),VLOOKUP(K192,Masterh!$F$11:$P$29,11),IF(AND(H192&gt;=1920,H192&lt;1941),VLOOKUP(K192,Masterh!$F$11:$P$29,11),IF(AND(H192&gt;=1941,H192&lt;1946),VLOOKUP(K192,Masterh!$F$11:$P$29,10),IF(AND(H192&gt;=1946,H192&lt;1951),VLOOKUP(K192,Masterh!$F$11:$P$29,9),IF(AND(H192&gt;=1951,H192&lt;1956),VLOOKUP(K192,Masterh!$F$11:$P$29,8),IF(AND(H192&gt;=1956,H192&lt;1961),VLOOKUP(K192,Masterh!$F$11:$P$29,7),IF(AND(H192&gt;=1961,H192&lt;1966),VLOOKUP(K192,Masterh!$F$11:$P$29,6),IF(AND(H192&gt;=1966,H192&lt;1971),VLOOKUP(K192,Masterh!$F$11:$P$29,5),IF(AND(H192&gt;=1971,H192&lt;1976),VLOOKUP(K192,Masterh!$F$11:$P$29,4),IF(AND(H192&gt;=1976,H192&lt;1981),VLOOKUP(K192,Masterh!$F$11:$P$29,3),IF(AND(H192&gt;=1981,H192&lt;1986),VLOOKUP(K192,Masterh!$F$11:$P$29,2),"SENIOR")))))))))))</f>
        <v>#N/A</v>
      </c>
      <c r="AO192" s="37" t="e">
        <f>IF(AND(H192&lt;1951),VLOOKUP(K192,Masterf!$F$11:$N$25,9),IF(AND(H192&gt;=1951,H192&lt;1956),VLOOKUP(K192,Masterf!$F$11:$N$25,8),IF(AND(H192&gt;=1956,H192&lt;1961),VLOOKUP(K192,Masterf!$F$11:$N$25,7),IF(AND(H192&gt;=1961,H192&lt;1966),VLOOKUP(K192,Masterf!$F$11:$N$25,6),IF(AND(H192&gt;=1966,H192&lt;1971),VLOOKUP(K192,Masterf!$F$11:$N$25,5),IF(AND(H192&gt;=1971,H192&lt;1976),VLOOKUP(K192,Masterf!$F$11:$N$25,4),IF(AND(H192&gt;=1976,H192&lt;1981),VLOOKUP(K192,Masterf!$F$11:$N$25,3),IF(AND(H192&gt;=1981,H192&lt;1986),VLOOKUP(K192,Masterf!$F$11:$N$25,2),"SENIOR"))))))))</f>
        <v>#N/A</v>
      </c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</row>
    <row r="193" spans="2:124" s="5" customFormat="1" ht="30" customHeight="1" x14ac:dyDescent="0.2">
      <c r="B193" s="170"/>
      <c r="C193" s="171"/>
      <c r="D193" s="172"/>
      <c r="E193" s="173"/>
      <c r="F193" s="174" t="s">
        <v>30</v>
      </c>
      <c r="G193" s="175" t="s">
        <v>30</v>
      </c>
      <c r="H193" s="176"/>
      <c r="I193" s="177"/>
      <c r="J193" s="178" t="s">
        <v>30</v>
      </c>
      <c r="K193" s="179"/>
      <c r="L193" s="180"/>
      <c r="M193" s="181"/>
      <c r="N193" s="181"/>
      <c r="O193" s="182" t="str">
        <f t="shared" si="3"/>
        <v/>
      </c>
      <c r="P193" s="180"/>
      <c r="Q193" s="181"/>
      <c r="R193" s="181"/>
      <c r="S193" s="182" t="str">
        <f t="shared" si="4"/>
        <v/>
      </c>
      <c r="T193" s="207" t="str">
        <f t="shared" si="5"/>
        <v/>
      </c>
      <c r="U193" s="183" t="str">
        <f t="shared" si="30"/>
        <v xml:space="preserve">   </v>
      </c>
      <c r="V193" s="184" t="str">
        <f t="shared" si="6"/>
        <v xml:space="preserve"> </v>
      </c>
      <c r="W193" s="185" t="str">
        <f t="shared" si="7"/>
        <v/>
      </c>
      <c r="X193" s="209" t="str">
        <f>IF(E193="","",W193*VLOOKUP(2020-H193,Masterh!C$17:D$72,2,FALSE))</f>
        <v/>
      </c>
      <c r="Y193" s="73"/>
      <c r="AA193" s="37"/>
      <c r="AB193" s="32" t="e">
        <f>IF(E193="H",T193-HLOOKUP(V193,Masterh!$C$1:$CX$9,2,FALSE),T193-HLOOKUP(V193,Masterf!$C$1:$CD$9,2,FALSE))</f>
        <v>#VALUE!</v>
      </c>
      <c r="AC193" s="32" t="e">
        <f>IF(E193="H",T193-HLOOKUP(V193,Masterh!$C$1:$CX$9,3,FALSE),T193-HLOOKUP(V193,Masterf!$C$1:$CD$9,3,FALSE))</f>
        <v>#VALUE!</v>
      </c>
      <c r="AD193" s="32" t="e">
        <f>IF(E193="H",T193-HLOOKUP(V193,Masterh!$C$1:$CX$9,4,FALSE),T193-HLOOKUP(V193,Masterf!$C$1:$CD$9,4,FALSE))</f>
        <v>#VALUE!</v>
      </c>
      <c r="AE193" s="32" t="e">
        <f>IF(E193="H",T193-HLOOKUP(V193,Masterh!$C$1:$CX$9,5,FALSE),T193-HLOOKUP(V193,Masterf!$C$1:$CD$9,5,FALSE))</f>
        <v>#VALUE!</v>
      </c>
      <c r="AF193" s="32" t="e">
        <f>IF(E193="H",T193-HLOOKUP(V193,Masterh!$C$1:$CX$9,6,FALSE),T193-HLOOKUP(V193,Masterf!$C$1:$CD$9,6,FALSE))</f>
        <v>#VALUE!</v>
      </c>
      <c r="AG193" s="32" t="e">
        <f>IF(E193="H",T193-HLOOKUP(V193,Masterh!$C$1:$CX$9,7,FALSE),T193-HLOOKUP(V193,Masterf!$C$1:$CD$9,7,FALSE))</f>
        <v>#VALUE!</v>
      </c>
      <c r="AH193" s="32" t="e">
        <f>IF(E193="H",T193-HLOOKUP(V193,Masterh!$C$1:$CX$9,8,FALSE),T193-HLOOKUP(V193,Masterf!$C$1:$CD$9,8,FALSE))</f>
        <v>#VALUE!</v>
      </c>
      <c r="AI193" s="32" t="e">
        <f>IF(E193="H",T193-HLOOKUP(V193,Masterh!$C$1:$CX$9,9,FALSE),T193-HLOOKUP(V193,Masterf!$C$1:$CD$9,9,FALSE))</f>
        <v>#VALUE!</v>
      </c>
      <c r="AJ193" s="51" t="str">
        <f t="shared" si="8"/>
        <v xml:space="preserve"> </v>
      </c>
      <c r="AK193" s="37"/>
      <c r="AL193" s="52" t="str">
        <f t="shared" si="9"/>
        <v xml:space="preserve"> </v>
      </c>
      <c r="AM193" s="53" t="str">
        <f t="shared" si="10"/>
        <v xml:space="preserve"> </v>
      </c>
      <c r="AN193" s="37" t="e">
        <f>IF(AND(H193&lt;1920),VLOOKUP(K193,Masterh!$F$11:$P$29,11),IF(AND(H193&gt;=1920,H193&lt;1941),VLOOKUP(K193,Masterh!$F$11:$P$29,11),IF(AND(H193&gt;=1941,H193&lt;1946),VLOOKUP(K193,Masterh!$F$11:$P$29,10),IF(AND(H193&gt;=1946,H193&lt;1951),VLOOKUP(K193,Masterh!$F$11:$P$29,9),IF(AND(H193&gt;=1951,H193&lt;1956),VLOOKUP(K193,Masterh!$F$11:$P$29,8),IF(AND(H193&gt;=1956,H193&lt;1961),VLOOKUP(K193,Masterh!$F$11:$P$29,7),IF(AND(H193&gt;=1961,H193&lt;1966),VLOOKUP(K193,Masterh!$F$11:$P$29,6),IF(AND(H193&gt;=1966,H193&lt;1971),VLOOKUP(K193,Masterh!$F$11:$P$29,5),IF(AND(H193&gt;=1971,H193&lt;1976),VLOOKUP(K193,Masterh!$F$11:$P$29,4),IF(AND(H193&gt;=1976,H193&lt;1981),VLOOKUP(K193,Masterh!$F$11:$P$29,3),IF(AND(H193&gt;=1981,H193&lt;1986),VLOOKUP(K193,Masterh!$F$11:$P$29,2),"SENIOR")))))))))))</f>
        <v>#N/A</v>
      </c>
      <c r="AO193" s="37" t="e">
        <f>IF(AND(H193&lt;1951),VLOOKUP(K193,Masterf!$F$11:$N$25,9),IF(AND(H193&gt;=1951,H193&lt;1956),VLOOKUP(K193,Masterf!$F$11:$N$25,8),IF(AND(H193&gt;=1956,H193&lt;1961),VLOOKUP(K193,Masterf!$F$11:$N$25,7),IF(AND(H193&gt;=1961,H193&lt;1966),VLOOKUP(K193,Masterf!$F$11:$N$25,6),IF(AND(H193&gt;=1966,H193&lt;1971),VLOOKUP(K193,Masterf!$F$11:$N$25,5),IF(AND(H193&gt;=1971,H193&lt;1976),VLOOKUP(K193,Masterf!$F$11:$N$25,4),IF(AND(H193&gt;=1976,H193&lt;1981),VLOOKUP(K193,Masterf!$F$11:$N$25,3),IF(AND(H193&gt;=1981,H193&lt;1986),VLOOKUP(K193,Masterf!$F$11:$N$25,2),"SENIOR"))))))))</f>
        <v>#N/A</v>
      </c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</row>
    <row r="194" spans="2:124" s="5" customFormat="1" ht="30" customHeight="1" x14ac:dyDescent="0.2">
      <c r="B194" s="170"/>
      <c r="C194" s="171"/>
      <c r="D194" s="172"/>
      <c r="E194" s="173"/>
      <c r="F194" s="174" t="s">
        <v>30</v>
      </c>
      <c r="G194" s="175" t="s">
        <v>30</v>
      </c>
      <c r="H194" s="176"/>
      <c r="I194" s="177"/>
      <c r="J194" s="178" t="s">
        <v>30</v>
      </c>
      <c r="K194" s="179"/>
      <c r="L194" s="180"/>
      <c r="M194" s="181"/>
      <c r="N194" s="181"/>
      <c r="O194" s="182" t="str">
        <f t="shared" si="3"/>
        <v/>
      </c>
      <c r="P194" s="180"/>
      <c r="Q194" s="181"/>
      <c r="R194" s="181"/>
      <c r="S194" s="182" t="str">
        <f t="shared" si="4"/>
        <v/>
      </c>
      <c r="T194" s="207" t="str">
        <f t="shared" si="5"/>
        <v/>
      </c>
      <c r="U194" s="183" t="str">
        <f t="shared" si="30"/>
        <v xml:space="preserve">   </v>
      </c>
      <c r="V194" s="184" t="str">
        <f t="shared" si="6"/>
        <v xml:space="preserve"> </v>
      </c>
      <c r="W194" s="185" t="str">
        <f t="shared" si="7"/>
        <v/>
      </c>
      <c r="X194" s="209" t="str">
        <f>IF(E194="","",W194*VLOOKUP(2020-H194,Masterh!C$17:D$72,2,FALSE))</f>
        <v/>
      </c>
      <c r="Y194" s="73"/>
      <c r="AA194" s="37"/>
      <c r="AB194" s="32" t="e">
        <f>IF(E194="H",T194-HLOOKUP(V194,Masterh!$C$1:$CX$9,2,FALSE),T194-HLOOKUP(V194,Masterf!$C$1:$CD$9,2,FALSE))</f>
        <v>#VALUE!</v>
      </c>
      <c r="AC194" s="32" t="e">
        <f>IF(E194="H",T194-HLOOKUP(V194,Masterh!$C$1:$CX$9,3,FALSE),T194-HLOOKUP(V194,Masterf!$C$1:$CD$9,3,FALSE))</f>
        <v>#VALUE!</v>
      </c>
      <c r="AD194" s="32" t="e">
        <f>IF(E194="H",T194-HLOOKUP(V194,Masterh!$C$1:$CX$9,4,FALSE),T194-HLOOKUP(V194,Masterf!$C$1:$CD$9,4,FALSE))</f>
        <v>#VALUE!</v>
      </c>
      <c r="AE194" s="32" t="e">
        <f>IF(E194="H",T194-HLOOKUP(V194,Masterh!$C$1:$CX$9,5,FALSE),T194-HLOOKUP(V194,Masterf!$C$1:$CD$9,5,FALSE))</f>
        <v>#VALUE!</v>
      </c>
      <c r="AF194" s="32" t="e">
        <f>IF(E194="H",T194-HLOOKUP(V194,Masterh!$C$1:$CX$9,6,FALSE),T194-HLOOKUP(V194,Masterf!$C$1:$CD$9,6,FALSE))</f>
        <v>#VALUE!</v>
      </c>
      <c r="AG194" s="32" t="e">
        <f>IF(E194="H",T194-HLOOKUP(V194,Masterh!$C$1:$CX$9,7,FALSE),T194-HLOOKUP(V194,Masterf!$C$1:$CD$9,7,FALSE))</f>
        <v>#VALUE!</v>
      </c>
      <c r="AH194" s="32" t="e">
        <f>IF(E194="H",T194-HLOOKUP(V194,Masterh!$C$1:$CX$9,8,FALSE),T194-HLOOKUP(V194,Masterf!$C$1:$CD$9,8,FALSE))</f>
        <v>#VALUE!</v>
      </c>
      <c r="AI194" s="32" t="e">
        <f>IF(E194="H",T194-HLOOKUP(V194,Masterh!$C$1:$CX$9,9,FALSE),T194-HLOOKUP(V194,Masterf!$C$1:$CD$9,9,FALSE))</f>
        <v>#VALUE!</v>
      </c>
      <c r="AJ194" s="51" t="str">
        <f t="shared" si="8"/>
        <v xml:space="preserve"> </v>
      </c>
      <c r="AK194" s="37"/>
      <c r="AL194" s="52" t="str">
        <f t="shared" si="9"/>
        <v xml:space="preserve"> </v>
      </c>
      <c r="AM194" s="53" t="str">
        <f t="shared" si="10"/>
        <v xml:space="preserve"> </v>
      </c>
      <c r="AN194" s="37" t="e">
        <f>IF(AND(H194&lt;1920),VLOOKUP(K194,Masterh!$F$11:$P$29,11),IF(AND(H194&gt;=1920,H194&lt;1941),VLOOKUP(K194,Masterh!$F$11:$P$29,11),IF(AND(H194&gt;=1941,H194&lt;1946),VLOOKUP(K194,Masterh!$F$11:$P$29,10),IF(AND(H194&gt;=1946,H194&lt;1951),VLOOKUP(K194,Masterh!$F$11:$P$29,9),IF(AND(H194&gt;=1951,H194&lt;1956),VLOOKUP(K194,Masterh!$F$11:$P$29,8),IF(AND(H194&gt;=1956,H194&lt;1961),VLOOKUP(K194,Masterh!$F$11:$P$29,7),IF(AND(H194&gt;=1961,H194&lt;1966),VLOOKUP(K194,Masterh!$F$11:$P$29,6),IF(AND(H194&gt;=1966,H194&lt;1971),VLOOKUP(K194,Masterh!$F$11:$P$29,5),IF(AND(H194&gt;=1971,H194&lt;1976),VLOOKUP(K194,Masterh!$F$11:$P$29,4),IF(AND(H194&gt;=1976,H194&lt;1981),VLOOKUP(K194,Masterh!$F$11:$P$29,3),IF(AND(H194&gt;=1981,H194&lt;1986),VLOOKUP(K194,Masterh!$F$11:$P$29,2),"SENIOR")))))))))))</f>
        <v>#N/A</v>
      </c>
      <c r="AO194" s="37" t="e">
        <f>IF(AND(H194&lt;1951),VLOOKUP(K194,Masterf!$F$11:$N$25,9),IF(AND(H194&gt;=1951,H194&lt;1956),VLOOKUP(K194,Masterf!$F$11:$N$25,8),IF(AND(H194&gt;=1956,H194&lt;1961),VLOOKUP(K194,Masterf!$F$11:$N$25,7),IF(AND(H194&gt;=1961,H194&lt;1966),VLOOKUP(K194,Masterf!$F$11:$N$25,6),IF(AND(H194&gt;=1966,H194&lt;1971),VLOOKUP(K194,Masterf!$F$11:$N$25,5),IF(AND(H194&gt;=1971,H194&lt;1976),VLOOKUP(K194,Masterf!$F$11:$N$25,4),IF(AND(H194&gt;=1976,H194&lt;1981),VLOOKUP(K194,Masterf!$F$11:$N$25,3),IF(AND(H194&gt;=1981,H194&lt;1986),VLOOKUP(K194,Masterf!$F$11:$N$25,2),"SENIOR"))))))))</f>
        <v>#N/A</v>
      </c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</row>
    <row r="195" spans="2:124" s="5" customFormat="1" ht="30" customHeight="1" x14ac:dyDescent="0.2">
      <c r="B195" s="170"/>
      <c r="C195" s="171"/>
      <c r="D195" s="172"/>
      <c r="E195" s="173"/>
      <c r="F195" s="174"/>
      <c r="G195" s="175"/>
      <c r="H195" s="176"/>
      <c r="I195" s="177"/>
      <c r="J195" s="178"/>
      <c r="K195" s="179"/>
      <c r="L195" s="180"/>
      <c r="M195" s="181"/>
      <c r="N195" s="181"/>
      <c r="O195" s="182" t="str">
        <f t="shared" si="3"/>
        <v/>
      </c>
      <c r="P195" s="180"/>
      <c r="Q195" s="181"/>
      <c r="R195" s="181"/>
      <c r="S195" s="182" t="str">
        <f t="shared" si="4"/>
        <v/>
      </c>
      <c r="T195" s="207" t="str">
        <f t="shared" si="5"/>
        <v/>
      </c>
      <c r="U195" s="183" t="str">
        <f t="shared" si="30"/>
        <v xml:space="preserve">   </v>
      </c>
      <c r="V195" s="184" t="str">
        <f t="shared" si="6"/>
        <v xml:space="preserve"> </v>
      </c>
      <c r="W195" s="185" t="str">
        <f t="shared" si="7"/>
        <v/>
      </c>
      <c r="X195" s="209" t="str">
        <f>IF(E195="","",W195*VLOOKUP(2020-H195,Masterh!C$17:D$72,2,FALSE))</f>
        <v/>
      </c>
      <c r="Y195" s="73"/>
      <c r="AA195" s="37"/>
      <c r="AB195" s="32" t="e">
        <f>IF(E195="H",T195-HLOOKUP(V195,Masterh!$C$1:$CX$9,2,FALSE),T195-HLOOKUP(V195,Masterf!$C$1:$CD$9,2,FALSE))</f>
        <v>#VALUE!</v>
      </c>
      <c r="AC195" s="32" t="e">
        <f>IF(E195="H",T195-HLOOKUP(V195,Masterh!$C$1:$CX$9,3,FALSE),T195-HLOOKUP(V195,Masterf!$C$1:$CD$9,3,FALSE))</f>
        <v>#VALUE!</v>
      </c>
      <c r="AD195" s="32" t="e">
        <f>IF(E195="H",T195-HLOOKUP(V195,Masterh!$C$1:$CX$9,4,FALSE),T195-HLOOKUP(V195,Masterf!$C$1:$CD$9,4,FALSE))</f>
        <v>#VALUE!</v>
      </c>
      <c r="AE195" s="32" t="e">
        <f>IF(E195="H",T195-HLOOKUP(V195,Masterh!$C$1:$CX$9,5,FALSE),T195-HLOOKUP(V195,Masterf!$C$1:$CD$9,5,FALSE))</f>
        <v>#VALUE!</v>
      </c>
      <c r="AF195" s="32" t="e">
        <f>IF(E195="H",T195-HLOOKUP(V195,Masterh!$C$1:$CX$9,6,FALSE),T195-HLOOKUP(V195,Masterf!$C$1:$CD$9,6,FALSE))</f>
        <v>#VALUE!</v>
      </c>
      <c r="AG195" s="32" t="e">
        <f>IF(E195="H",T195-HLOOKUP(V195,Masterh!$C$1:$CX$9,7,FALSE),T195-HLOOKUP(V195,Masterf!$C$1:$CD$9,7,FALSE))</f>
        <v>#VALUE!</v>
      </c>
      <c r="AH195" s="32" t="e">
        <f>IF(E195="H",T195-HLOOKUP(V195,Masterh!$C$1:$CX$9,8,FALSE),T195-HLOOKUP(V195,Masterf!$C$1:$CD$9,8,FALSE))</f>
        <v>#VALUE!</v>
      </c>
      <c r="AI195" s="32" t="e">
        <f>IF(E195="H",T195-HLOOKUP(V195,Masterh!$C$1:$CX$9,9,FALSE),T195-HLOOKUP(V195,Masterf!$C$1:$CD$9,9,FALSE))</f>
        <v>#VALUE!</v>
      </c>
      <c r="AJ195" s="51" t="str">
        <f t="shared" si="8"/>
        <v xml:space="preserve"> </v>
      </c>
      <c r="AK195" s="37"/>
      <c r="AL195" s="52" t="str">
        <f t="shared" si="9"/>
        <v xml:space="preserve"> </v>
      </c>
      <c r="AM195" s="53" t="str">
        <f t="shared" si="10"/>
        <v xml:space="preserve"> </v>
      </c>
      <c r="AN195" s="37" t="e">
        <f>IF(AND(H195&lt;1920),VLOOKUP(K195,Masterh!$F$11:$P$29,11),IF(AND(H195&gt;=1920,H195&lt;1941),VLOOKUP(K195,Masterh!$F$11:$P$29,11),IF(AND(H195&gt;=1941,H195&lt;1946),VLOOKUP(K195,Masterh!$F$11:$P$29,10),IF(AND(H195&gt;=1946,H195&lt;1951),VLOOKUP(K195,Masterh!$F$11:$P$29,9),IF(AND(H195&gt;=1951,H195&lt;1956),VLOOKUP(K195,Masterh!$F$11:$P$29,8),IF(AND(H195&gt;=1956,H195&lt;1961),VLOOKUP(K195,Masterh!$F$11:$P$29,7),IF(AND(H195&gt;=1961,H195&lt;1966),VLOOKUP(K195,Masterh!$F$11:$P$29,6),IF(AND(H195&gt;=1966,H195&lt;1971),VLOOKUP(K195,Masterh!$F$11:$P$29,5),IF(AND(H195&gt;=1971,H195&lt;1976),VLOOKUP(K195,Masterh!$F$11:$P$29,4),IF(AND(H195&gt;=1976,H195&lt;1981),VLOOKUP(K195,Masterh!$F$11:$P$29,3),IF(AND(H195&gt;=1981,H195&lt;1986),VLOOKUP(K195,Masterh!$F$11:$P$29,2),"SENIOR")))))))))))</f>
        <v>#N/A</v>
      </c>
      <c r="AO195" s="37" t="e">
        <f>IF(AND(H195&lt;1951),VLOOKUP(K195,Masterf!$F$11:$N$25,9),IF(AND(H195&gt;=1951,H195&lt;1956),VLOOKUP(K195,Masterf!$F$11:$N$25,8),IF(AND(H195&gt;=1956,H195&lt;1961),VLOOKUP(K195,Masterf!$F$11:$N$25,7),IF(AND(H195&gt;=1961,H195&lt;1966),VLOOKUP(K195,Masterf!$F$11:$N$25,6),IF(AND(H195&gt;=1966,H195&lt;1971),VLOOKUP(K195,Masterf!$F$11:$N$25,5),IF(AND(H195&gt;=1971,H195&lt;1976),VLOOKUP(K195,Masterf!$F$11:$N$25,4),IF(AND(H195&gt;=1976,H195&lt;1981),VLOOKUP(K195,Masterf!$F$11:$N$25,3),IF(AND(H195&gt;=1981,H195&lt;1986),VLOOKUP(K195,Masterf!$F$11:$N$25,2),"SENIOR"))))))))</f>
        <v>#N/A</v>
      </c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</row>
    <row r="196" spans="2:124" s="5" customFormat="1" ht="30" customHeight="1" x14ac:dyDescent="0.2">
      <c r="B196" s="170"/>
      <c r="C196" s="171"/>
      <c r="D196" s="172"/>
      <c r="E196" s="173"/>
      <c r="F196" s="174" t="s">
        <v>30</v>
      </c>
      <c r="G196" s="175" t="s">
        <v>30</v>
      </c>
      <c r="H196" s="176"/>
      <c r="I196" s="177"/>
      <c r="J196" s="178" t="s">
        <v>30</v>
      </c>
      <c r="K196" s="179"/>
      <c r="L196" s="180"/>
      <c r="M196" s="181"/>
      <c r="N196" s="181"/>
      <c r="O196" s="182" t="str">
        <f t="shared" si="3"/>
        <v/>
      </c>
      <c r="P196" s="180"/>
      <c r="Q196" s="181"/>
      <c r="R196" s="181"/>
      <c r="S196" s="182" t="str">
        <f t="shared" si="4"/>
        <v/>
      </c>
      <c r="T196" s="207" t="str">
        <f t="shared" si="5"/>
        <v/>
      </c>
      <c r="U196" s="183" t="str">
        <f t="shared" si="30"/>
        <v xml:space="preserve">   </v>
      </c>
      <c r="V196" s="184" t="str">
        <f t="shared" si="6"/>
        <v xml:space="preserve"> </v>
      </c>
      <c r="W196" s="185" t="str">
        <f t="shared" si="7"/>
        <v/>
      </c>
      <c r="X196" s="209" t="str">
        <f>IF(E196="","",W196*VLOOKUP(2020-H196,Masterh!C$17:D$72,2,FALSE))</f>
        <v/>
      </c>
      <c r="Y196" s="73"/>
      <c r="AA196" s="37"/>
      <c r="AB196" s="32" t="e">
        <f>IF(E196="H",T196-HLOOKUP(V196,Masterh!$C$1:$CX$9,2,FALSE),T196-HLOOKUP(V196,Masterf!$C$1:$CD$9,2,FALSE))</f>
        <v>#VALUE!</v>
      </c>
      <c r="AC196" s="32" t="e">
        <f>IF(E196="H",T196-HLOOKUP(V196,Masterh!$C$1:$CX$9,3,FALSE),T196-HLOOKUP(V196,Masterf!$C$1:$CD$9,3,FALSE))</f>
        <v>#VALUE!</v>
      </c>
      <c r="AD196" s="32" t="e">
        <f>IF(E196="H",T196-HLOOKUP(V196,Masterh!$C$1:$CX$9,4,FALSE),T196-HLOOKUP(V196,Masterf!$C$1:$CD$9,4,FALSE))</f>
        <v>#VALUE!</v>
      </c>
      <c r="AE196" s="32" t="e">
        <f>IF(E196="H",T196-HLOOKUP(V196,Masterh!$C$1:$CX$9,5,FALSE),T196-HLOOKUP(V196,Masterf!$C$1:$CD$9,5,FALSE))</f>
        <v>#VALUE!</v>
      </c>
      <c r="AF196" s="32" t="e">
        <f>IF(E196="H",T196-HLOOKUP(V196,Masterh!$C$1:$CX$9,6,FALSE),T196-HLOOKUP(V196,Masterf!$C$1:$CD$9,6,FALSE))</f>
        <v>#VALUE!</v>
      </c>
      <c r="AG196" s="32" t="e">
        <f>IF(E196="H",T196-HLOOKUP(V196,Masterh!$C$1:$CX$9,7,FALSE),T196-HLOOKUP(V196,Masterf!$C$1:$CD$9,7,FALSE))</f>
        <v>#VALUE!</v>
      </c>
      <c r="AH196" s="32" t="e">
        <f>IF(E196="H",T196-HLOOKUP(V196,Masterh!$C$1:$CX$9,8,FALSE),T196-HLOOKUP(V196,Masterf!$C$1:$CD$9,8,FALSE))</f>
        <v>#VALUE!</v>
      </c>
      <c r="AI196" s="32" t="e">
        <f>IF(E196="H",T196-HLOOKUP(V196,Masterh!$C$1:$CX$9,9,FALSE),T196-HLOOKUP(V196,Masterf!$C$1:$CD$9,9,FALSE))</f>
        <v>#VALUE!</v>
      </c>
      <c r="AJ196" s="51" t="str">
        <f t="shared" si="8"/>
        <v xml:space="preserve"> </v>
      </c>
      <c r="AK196" s="37"/>
      <c r="AL196" s="52" t="str">
        <f t="shared" si="9"/>
        <v xml:space="preserve"> </v>
      </c>
      <c r="AM196" s="53" t="str">
        <f t="shared" si="10"/>
        <v xml:space="preserve"> </v>
      </c>
      <c r="AN196" s="37" t="e">
        <f>IF(AND(H196&lt;1920),VLOOKUP(K196,Masterh!$F$11:$P$29,11),IF(AND(H196&gt;=1920,H196&lt;1941),VLOOKUP(K196,Masterh!$F$11:$P$29,11),IF(AND(H196&gt;=1941,H196&lt;1946),VLOOKUP(K196,Masterh!$F$11:$P$29,10),IF(AND(H196&gt;=1946,H196&lt;1951),VLOOKUP(K196,Masterh!$F$11:$P$29,9),IF(AND(H196&gt;=1951,H196&lt;1956),VLOOKUP(K196,Masterh!$F$11:$P$29,8),IF(AND(H196&gt;=1956,H196&lt;1961),VLOOKUP(K196,Masterh!$F$11:$P$29,7),IF(AND(H196&gt;=1961,H196&lt;1966),VLOOKUP(K196,Masterh!$F$11:$P$29,6),IF(AND(H196&gt;=1966,H196&lt;1971),VLOOKUP(K196,Masterh!$F$11:$P$29,5),IF(AND(H196&gt;=1971,H196&lt;1976),VLOOKUP(K196,Masterh!$F$11:$P$29,4),IF(AND(H196&gt;=1976,H196&lt;1981),VLOOKUP(K196,Masterh!$F$11:$P$29,3),IF(AND(H196&gt;=1981,H196&lt;1986),VLOOKUP(K196,Masterh!$F$11:$P$29,2),"SENIOR")))))))))))</f>
        <v>#N/A</v>
      </c>
      <c r="AO196" s="37" t="e">
        <f>IF(AND(H196&lt;1951),VLOOKUP(K196,Masterf!$F$11:$N$25,9),IF(AND(H196&gt;=1951,H196&lt;1956),VLOOKUP(K196,Masterf!$F$11:$N$25,8),IF(AND(H196&gt;=1956,H196&lt;1961),VLOOKUP(K196,Masterf!$F$11:$N$25,7),IF(AND(H196&gt;=1961,H196&lt;1966),VLOOKUP(K196,Masterf!$F$11:$N$25,6),IF(AND(H196&gt;=1966,H196&lt;1971),VLOOKUP(K196,Masterf!$F$11:$N$25,5),IF(AND(H196&gt;=1971,H196&lt;1976),VLOOKUP(K196,Masterf!$F$11:$N$25,4),IF(AND(H196&gt;=1976,H196&lt;1981),VLOOKUP(K196,Masterf!$F$11:$N$25,3),IF(AND(H196&gt;=1981,H196&lt;1986),VLOOKUP(K196,Masterf!$F$11:$N$25,2),"SENIOR"))))))))</f>
        <v>#N/A</v>
      </c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</row>
    <row r="197" spans="2:124" s="5" customFormat="1" ht="30" customHeight="1" x14ac:dyDescent="0.2">
      <c r="B197" s="170"/>
      <c r="C197" s="171"/>
      <c r="D197" s="172"/>
      <c r="E197" s="173"/>
      <c r="F197" s="174" t="s">
        <v>30</v>
      </c>
      <c r="G197" s="175" t="s">
        <v>30</v>
      </c>
      <c r="H197" s="176"/>
      <c r="I197" s="177"/>
      <c r="J197" s="178" t="s">
        <v>30</v>
      </c>
      <c r="K197" s="179"/>
      <c r="L197" s="180"/>
      <c r="M197" s="181"/>
      <c r="N197" s="181"/>
      <c r="O197" s="182" t="str">
        <f t="shared" si="3"/>
        <v/>
      </c>
      <c r="P197" s="180"/>
      <c r="Q197" s="181"/>
      <c r="R197" s="181"/>
      <c r="S197" s="182" t="str">
        <f t="shared" si="4"/>
        <v/>
      </c>
      <c r="T197" s="207" t="str">
        <f t="shared" si="5"/>
        <v/>
      </c>
      <c r="U197" s="183" t="str">
        <f t="shared" si="30"/>
        <v xml:space="preserve">   </v>
      </c>
      <c r="V197" s="184" t="str">
        <f t="shared" si="6"/>
        <v xml:space="preserve"> </v>
      </c>
      <c r="W197" s="185" t="str">
        <f t="shared" si="7"/>
        <v/>
      </c>
      <c r="X197" s="209" t="str">
        <f>IF(E197="","",W197*VLOOKUP(2020-H197,Masterh!C$17:D$72,2,FALSE))</f>
        <v/>
      </c>
      <c r="Y197" s="73"/>
      <c r="AA197" s="37"/>
      <c r="AB197" s="32" t="e">
        <f>IF(E197="H",T197-HLOOKUP(V197,Masterh!$C$1:$CX$9,2,FALSE),T197-HLOOKUP(V197,Masterf!$C$1:$CD$9,2,FALSE))</f>
        <v>#VALUE!</v>
      </c>
      <c r="AC197" s="32" t="e">
        <f>IF(E197="H",T197-HLOOKUP(V197,Masterh!$C$1:$CX$9,3,FALSE),T197-HLOOKUP(V197,Masterf!$C$1:$CD$9,3,FALSE))</f>
        <v>#VALUE!</v>
      </c>
      <c r="AD197" s="32" t="e">
        <f>IF(E197="H",T197-HLOOKUP(V197,Masterh!$C$1:$CX$9,4,FALSE),T197-HLOOKUP(V197,Masterf!$C$1:$CD$9,4,FALSE))</f>
        <v>#VALUE!</v>
      </c>
      <c r="AE197" s="32" t="e">
        <f>IF(E197="H",T197-HLOOKUP(V197,Masterh!$C$1:$CX$9,5,FALSE),T197-HLOOKUP(V197,Masterf!$C$1:$CD$9,5,FALSE))</f>
        <v>#VALUE!</v>
      </c>
      <c r="AF197" s="32" t="e">
        <f>IF(E197="H",T197-HLOOKUP(V197,Masterh!$C$1:$CX$9,6,FALSE),T197-HLOOKUP(V197,Masterf!$C$1:$CD$9,6,FALSE))</f>
        <v>#VALUE!</v>
      </c>
      <c r="AG197" s="32" t="e">
        <f>IF(E197="H",T197-HLOOKUP(V197,Masterh!$C$1:$CX$9,7,FALSE),T197-HLOOKUP(V197,Masterf!$C$1:$CD$9,7,FALSE))</f>
        <v>#VALUE!</v>
      </c>
      <c r="AH197" s="32" t="e">
        <f>IF(E197="H",T197-HLOOKUP(V197,Masterh!$C$1:$CX$9,8,FALSE),T197-HLOOKUP(V197,Masterf!$C$1:$CD$9,8,FALSE))</f>
        <v>#VALUE!</v>
      </c>
      <c r="AI197" s="32" t="e">
        <f>IF(E197="H",T197-HLOOKUP(V197,Masterh!$C$1:$CX$9,9,FALSE),T197-HLOOKUP(V197,Masterf!$C$1:$CD$9,9,FALSE))</f>
        <v>#VALUE!</v>
      </c>
      <c r="AJ197" s="51" t="str">
        <f t="shared" si="8"/>
        <v xml:space="preserve"> </v>
      </c>
      <c r="AK197" s="37"/>
      <c r="AL197" s="52" t="str">
        <f t="shared" si="9"/>
        <v xml:space="preserve"> </v>
      </c>
      <c r="AM197" s="53" t="str">
        <f t="shared" si="10"/>
        <v xml:space="preserve"> </v>
      </c>
      <c r="AN197" s="37" t="e">
        <f>IF(AND(H197&lt;1920),VLOOKUP(K197,Masterh!$F$11:$P$29,11),IF(AND(H197&gt;=1920,H197&lt;1941),VLOOKUP(K197,Masterh!$F$11:$P$29,11),IF(AND(H197&gt;=1941,H197&lt;1946),VLOOKUP(K197,Masterh!$F$11:$P$29,10),IF(AND(H197&gt;=1946,H197&lt;1951),VLOOKUP(K197,Masterh!$F$11:$P$29,9),IF(AND(H197&gt;=1951,H197&lt;1956),VLOOKUP(K197,Masterh!$F$11:$P$29,8),IF(AND(H197&gt;=1956,H197&lt;1961),VLOOKUP(K197,Masterh!$F$11:$P$29,7),IF(AND(H197&gt;=1961,H197&lt;1966),VLOOKUP(K197,Masterh!$F$11:$P$29,6),IF(AND(H197&gt;=1966,H197&lt;1971),VLOOKUP(K197,Masterh!$F$11:$P$29,5),IF(AND(H197&gt;=1971,H197&lt;1976),VLOOKUP(K197,Masterh!$F$11:$P$29,4),IF(AND(H197&gt;=1976,H197&lt;1981),VLOOKUP(K197,Masterh!$F$11:$P$29,3),IF(AND(H197&gt;=1981,H197&lt;1986),VLOOKUP(K197,Masterh!$F$11:$P$29,2),"SENIOR")))))))))))</f>
        <v>#N/A</v>
      </c>
      <c r="AO197" s="37" t="e">
        <f>IF(AND(H197&lt;1951),VLOOKUP(K197,Masterf!$F$11:$N$25,9),IF(AND(H197&gt;=1951,H197&lt;1956),VLOOKUP(K197,Masterf!$F$11:$N$25,8),IF(AND(H197&gt;=1956,H197&lt;1961),VLOOKUP(K197,Masterf!$F$11:$N$25,7),IF(AND(H197&gt;=1961,H197&lt;1966),VLOOKUP(K197,Masterf!$F$11:$N$25,6),IF(AND(H197&gt;=1966,H197&lt;1971),VLOOKUP(K197,Masterf!$F$11:$N$25,5),IF(AND(H197&gt;=1971,H197&lt;1976),VLOOKUP(K197,Masterf!$F$11:$N$25,4),IF(AND(H197&gt;=1976,H197&lt;1981),VLOOKUP(K197,Masterf!$F$11:$N$25,3),IF(AND(H197&gt;=1981,H197&lt;1986),VLOOKUP(K197,Masterf!$F$11:$N$25,2),"SENIOR"))))))))</f>
        <v>#N/A</v>
      </c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</row>
    <row r="198" spans="2:124" s="5" customFormat="1" ht="30" customHeight="1" x14ac:dyDescent="0.2">
      <c r="B198" s="170"/>
      <c r="C198" s="171"/>
      <c r="D198" s="172"/>
      <c r="E198" s="173"/>
      <c r="F198" s="174" t="s">
        <v>30</v>
      </c>
      <c r="G198" s="175" t="s">
        <v>30</v>
      </c>
      <c r="H198" s="176"/>
      <c r="I198" s="177"/>
      <c r="J198" s="178" t="s">
        <v>30</v>
      </c>
      <c r="K198" s="179"/>
      <c r="L198" s="180"/>
      <c r="M198" s="181"/>
      <c r="N198" s="181"/>
      <c r="O198" s="182" t="str">
        <f t="shared" si="3"/>
        <v/>
      </c>
      <c r="P198" s="180"/>
      <c r="Q198" s="181"/>
      <c r="R198" s="181"/>
      <c r="S198" s="182" t="str">
        <f t="shared" si="4"/>
        <v/>
      </c>
      <c r="T198" s="207" t="str">
        <f t="shared" si="5"/>
        <v/>
      </c>
      <c r="U198" s="183" t="str">
        <f t="shared" si="30"/>
        <v xml:space="preserve">   </v>
      </c>
      <c r="V198" s="184" t="str">
        <f t="shared" si="6"/>
        <v xml:space="preserve"> </v>
      </c>
      <c r="W198" s="185" t="str">
        <f t="shared" si="7"/>
        <v/>
      </c>
      <c r="X198" s="209" t="str">
        <f>IF(E198="","",W198*VLOOKUP(2020-H198,Masterh!C$17:D$72,2,FALSE))</f>
        <v/>
      </c>
      <c r="Y198" s="73"/>
      <c r="AA198" s="37"/>
      <c r="AB198" s="32" t="e">
        <f>IF(E198="H",T198-HLOOKUP(V198,Masterh!$C$1:$CX$9,2,FALSE),T198-HLOOKUP(V198,Masterf!$C$1:$CD$9,2,FALSE))</f>
        <v>#VALUE!</v>
      </c>
      <c r="AC198" s="32" t="e">
        <f>IF(E198="H",T198-HLOOKUP(V198,Masterh!$C$1:$CX$9,3,FALSE),T198-HLOOKUP(V198,Masterf!$C$1:$CD$9,3,FALSE))</f>
        <v>#VALUE!</v>
      </c>
      <c r="AD198" s="32" t="e">
        <f>IF(E198="H",T198-HLOOKUP(V198,Masterh!$C$1:$CX$9,4,FALSE),T198-HLOOKUP(V198,Masterf!$C$1:$CD$9,4,FALSE))</f>
        <v>#VALUE!</v>
      </c>
      <c r="AE198" s="32" t="e">
        <f>IF(E198="H",T198-HLOOKUP(V198,Masterh!$C$1:$CX$9,5,FALSE),T198-HLOOKUP(V198,Masterf!$C$1:$CD$9,5,FALSE))</f>
        <v>#VALUE!</v>
      </c>
      <c r="AF198" s="32" t="e">
        <f>IF(E198="H",T198-HLOOKUP(V198,Masterh!$C$1:$CX$9,6,FALSE),T198-HLOOKUP(V198,Masterf!$C$1:$CD$9,6,FALSE))</f>
        <v>#VALUE!</v>
      </c>
      <c r="AG198" s="32" t="e">
        <f>IF(E198="H",T198-HLOOKUP(V198,Masterh!$C$1:$CX$9,7,FALSE),T198-HLOOKUP(V198,Masterf!$C$1:$CD$9,7,FALSE))</f>
        <v>#VALUE!</v>
      </c>
      <c r="AH198" s="32" t="e">
        <f>IF(E198="H",T198-HLOOKUP(V198,Masterh!$C$1:$CX$9,8,FALSE),T198-HLOOKUP(V198,Masterf!$C$1:$CD$9,8,FALSE))</f>
        <v>#VALUE!</v>
      </c>
      <c r="AI198" s="32" t="e">
        <f>IF(E198="H",T198-HLOOKUP(V198,Masterh!$C$1:$CX$9,9,FALSE),T198-HLOOKUP(V198,Masterf!$C$1:$CD$9,9,FALSE))</f>
        <v>#VALUE!</v>
      </c>
      <c r="AJ198" s="51" t="str">
        <f t="shared" si="8"/>
        <v xml:space="preserve"> </v>
      </c>
      <c r="AK198" s="37"/>
      <c r="AL198" s="52" t="str">
        <f t="shared" si="9"/>
        <v xml:space="preserve"> </v>
      </c>
      <c r="AM198" s="53" t="str">
        <f t="shared" si="10"/>
        <v xml:space="preserve"> </v>
      </c>
      <c r="AN198" s="37" t="e">
        <f>IF(AND(H198&lt;1920),VLOOKUP(K198,Masterh!$F$11:$P$29,11),IF(AND(H198&gt;=1920,H198&lt;1941),VLOOKUP(K198,Masterh!$F$11:$P$29,11),IF(AND(H198&gt;=1941,H198&lt;1946),VLOOKUP(K198,Masterh!$F$11:$P$29,10),IF(AND(H198&gt;=1946,H198&lt;1951),VLOOKUP(K198,Masterh!$F$11:$P$29,9),IF(AND(H198&gt;=1951,H198&lt;1956),VLOOKUP(K198,Masterh!$F$11:$P$29,8),IF(AND(H198&gt;=1956,H198&lt;1961),VLOOKUP(K198,Masterh!$F$11:$P$29,7),IF(AND(H198&gt;=1961,H198&lt;1966),VLOOKUP(K198,Masterh!$F$11:$P$29,6),IF(AND(H198&gt;=1966,H198&lt;1971),VLOOKUP(K198,Masterh!$F$11:$P$29,5),IF(AND(H198&gt;=1971,H198&lt;1976),VLOOKUP(K198,Masterh!$F$11:$P$29,4),IF(AND(H198&gt;=1976,H198&lt;1981),VLOOKUP(K198,Masterh!$F$11:$P$29,3),IF(AND(H198&gt;=1981,H198&lt;1986),VLOOKUP(K198,Masterh!$F$11:$P$29,2),"SENIOR")))))))))))</f>
        <v>#N/A</v>
      </c>
      <c r="AO198" s="37" t="e">
        <f>IF(AND(H198&lt;1951),VLOOKUP(K198,Masterf!$F$11:$N$25,9),IF(AND(H198&gt;=1951,H198&lt;1956),VLOOKUP(K198,Masterf!$F$11:$N$25,8),IF(AND(H198&gt;=1956,H198&lt;1961),VLOOKUP(K198,Masterf!$F$11:$N$25,7),IF(AND(H198&gt;=1961,H198&lt;1966),VLOOKUP(K198,Masterf!$F$11:$N$25,6),IF(AND(H198&gt;=1966,H198&lt;1971),VLOOKUP(K198,Masterf!$F$11:$N$25,5),IF(AND(H198&gt;=1971,H198&lt;1976),VLOOKUP(K198,Masterf!$F$11:$N$25,4),IF(AND(H198&gt;=1976,H198&lt;1981),VLOOKUP(K198,Masterf!$F$11:$N$25,3),IF(AND(H198&gt;=1981,H198&lt;1986),VLOOKUP(K198,Masterf!$F$11:$N$25,2),"SENIOR"))))))))</f>
        <v>#N/A</v>
      </c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</row>
    <row r="199" spans="2:124" s="5" customFormat="1" ht="30" customHeight="1" x14ac:dyDescent="0.2">
      <c r="B199" s="170"/>
      <c r="C199" s="171"/>
      <c r="D199" s="172"/>
      <c r="E199" s="173"/>
      <c r="F199" s="174" t="s">
        <v>30</v>
      </c>
      <c r="G199" s="175" t="s">
        <v>30</v>
      </c>
      <c r="H199" s="176"/>
      <c r="I199" s="177"/>
      <c r="J199" s="178" t="s">
        <v>30</v>
      </c>
      <c r="K199" s="179"/>
      <c r="L199" s="180"/>
      <c r="M199" s="181"/>
      <c r="N199" s="181"/>
      <c r="O199" s="182" t="str">
        <f t="shared" si="3"/>
        <v/>
      </c>
      <c r="P199" s="180"/>
      <c r="Q199" s="181"/>
      <c r="R199" s="181"/>
      <c r="S199" s="182" t="str">
        <f t="shared" si="4"/>
        <v/>
      </c>
      <c r="T199" s="207" t="str">
        <f t="shared" si="5"/>
        <v/>
      </c>
      <c r="U199" s="183" t="str">
        <f t="shared" si="30"/>
        <v xml:space="preserve">   </v>
      </c>
      <c r="V199" s="184" t="str">
        <f t="shared" si="6"/>
        <v xml:space="preserve"> </v>
      </c>
      <c r="W199" s="185" t="str">
        <f t="shared" si="7"/>
        <v/>
      </c>
      <c r="X199" s="209" t="str">
        <f>IF(E199="","",W199*VLOOKUP(2020-H199,Masterh!C$17:D$72,2,FALSE))</f>
        <v/>
      </c>
      <c r="Y199" s="73"/>
      <c r="AA199" s="37"/>
      <c r="AB199" s="32" t="e">
        <f>IF(E199="H",T199-HLOOKUP(V199,Masterh!$C$1:$CX$9,2,FALSE),T199-HLOOKUP(V199,Masterf!$C$1:$CD$9,2,FALSE))</f>
        <v>#VALUE!</v>
      </c>
      <c r="AC199" s="32" t="e">
        <f>IF(E199="H",T199-HLOOKUP(V199,Masterh!$C$1:$CX$9,3,FALSE),T199-HLOOKUP(V199,Masterf!$C$1:$CD$9,3,FALSE))</f>
        <v>#VALUE!</v>
      </c>
      <c r="AD199" s="32" t="e">
        <f>IF(E199="H",T199-HLOOKUP(V199,Masterh!$C$1:$CX$9,4,FALSE),T199-HLOOKUP(V199,Masterf!$C$1:$CD$9,4,FALSE))</f>
        <v>#VALUE!</v>
      </c>
      <c r="AE199" s="32" t="e">
        <f>IF(E199="H",T199-HLOOKUP(V199,Masterh!$C$1:$CX$9,5,FALSE),T199-HLOOKUP(V199,Masterf!$C$1:$CD$9,5,FALSE))</f>
        <v>#VALUE!</v>
      </c>
      <c r="AF199" s="32" t="e">
        <f>IF(E199="H",T199-HLOOKUP(V199,Masterh!$C$1:$CX$9,6,FALSE),T199-HLOOKUP(V199,Masterf!$C$1:$CD$9,6,FALSE))</f>
        <v>#VALUE!</v>
      </c>
      <c r="AG199" s="32" t="e">
        <f>IF(E199="H",T199-HLOOKUP(V199,Masterh!$C$1:$CX$9,7,FALSE),T199-HLOOKUP(V199,Masterf!$C$1:$CD$9,7,FALSE))</f>
        <v>#VALUE!</v>
      </c>
      <c r="AH199" s="32" t="e">
        <f>IF(E199="H",T199-HLOOKUP(V199,Masterh!$C$1:$CX$9,8,FALSE),T199-HLOOKUP(V199,Masterf!$C$1:$CD$9,8,FALSE))</f>
        <v>#VALUE!</v>
      </c>
      <c r="AI199" s="32" t="e">
        <f>IF(E199="H",T199-HLOOKUP(V199,Masterh!$C$1:$CX$9,9,FALSE),T199-HLOOKUP(V199,Masterf!$C$1:$CD$9,9,FALSE))</f>
        <v>#VALUE!</v>
      </c>
      <c r="AJ199" s="51" t="str">
        <f t="shared" si="8"/>
        <v xml:space="preserve"> </v>
      </c>
      <c r="AK199" s="37"/>
      <c r="AL199" s="52" t="str">
        <f t="shared" si="9"/>
        <v xml:space="preserve"> </v>
      </c>
      <c r="AM199" s="53" t="str">
        <f t="shared" si="10"/>
        <v xml:space="preserve"> </v>
      </c>
      <c r="AN199" s="37" t="e">
        <f>IF(AND(H199&lt;1920),VLOOKUP(K199,Masterh!$F$11:$P$29,11),IF(AND(H199&gt;=1920,H199&lt;1941),VLOOKUP(K199,Masterh!$F$11:$P$29,11),IF(AND(H199&gt;=1941,H199&lt;1946),VLOOKUP(K199,Masterh!$F$11:$P$29,10),IF(AND(H199&gt;=1946,H199&lt;1951),VLOOKUP(K199,Masterh!$F$11:$P$29,9),IF(AND(H199&gt;=1951,H199&lt;1956),VLOOKUP(K199,Masterh!$F$11:$P$29,8),IF(AND(H199&gt;=1956,H199&lt;1961),VLOOKUP(K199,Masterh!$F$11:$P$29,7),IF(AND(H199&gt;=1961,H199&lt;1966),VLOOKUP(K199,Masterh!$F$11:$P$29,6),IF(AND(H199&gt;=1966,H199&lt;1971),VLOOKUP(K199,Masterh!$F$11:$P$29,5),IF(AND(H199&gt;=1971,H199&lt;1976),VLOOKUP(K199,Masterh!$F$11:$P$29,4),IF(AND(H199&gt;=1976,H199&lt;1981),VLOOKUP(K199,Masterh!$F$11:$P$29,3),IF(AND(H199&gt;=1981,H199&lt;1986),VLOOKUP(K199,Masterh!$F$11:$P$29,2),"SENIOR")))))))))))</f>
        <v>#N/A</v>
      </c>
      <c r="AO199" s="37" t="e">
        <f>IF(AND(H199&lt;1951),VLOOKUP(K199,Masterf!$F$11:$N$25,9),IF(AND(H199&gt;=1951,H199&lt;1956),VLOOKUP(K199,Masterf!$F$11:$N$25,8),IF(AND(H199&gt;=1956,H199&lt;1961),VLOOKUP(K199,Masterf!$F$11:$N$25,7),IF(AND(H199&gt;=1961,H199&lt;1966),VLOOKUP(K199,Masterf!$F$11:$N$25,6),IF(AND(H199&gt;=1966,H199&lt;1971),VLOOKUP(K199,Masterf!$F$11:$N$25,5),IF(AND(H199&gt;=1971,H199&lt;1976),VLOOKUP(K199,Masterf!$F$11:$N$25,4),IF(AND(H199&gt;=1976,H199&lt;1981),VLOOKUP(K199,Masterf!$F$11:$N$25,3),IF(AND(H199&gt;=1981,H199&lt;1986),VLOOKUP(K199,Masterf!$F$11:$N$25,2),"SENIOR"))))))))</f>
        <v>#N/A</v>
      </c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</row>
    <row r="200" spans="2:124" s="5" customFormat="1" ht="30" customHeight="1" x14ac:dyDescent="0.2">
      <c r="B200" s="170"/>
      <c r="C200" s="171"/>
      <c r="D200" s="172"/>
      <c r="E200" s="173"/>
      <c r="F200" s="174" t="s">
        <v>30</v>
      </c>
      <c r="G200" s="175" t="s">
        <v>30</v>
      </c>
      <c r="H200" s="176"/>
      <c r="I200" s="177"/>
      <c r="J200" s="178" t="s">
        <v>30</v>
      </c>
      <c r="K200" s="179"/>
      <c r="L200" s="180"/>
      <c r="M200" s="181"/>
      <c r="N200" s="181"/>
      <c r="O200" s="182" t="str">
        <f t="shared" si="3"/>
        <v/>
      </c>
      <c r="P200" s="180"/>
      <c r="Q200" s="181"/>
      <c r="R200" s="181"/>
      <c r="S200" s="182" t="str">
        <f t="shared" si="4"/>
        <v/>
      </c>
      <c r="T200" s="207" t="str">
        <f t="shared" si="5"/>
        <v/>
      </c>
      <c r="U200" s="183" t="str">
        <f t="shared" si="30"/>
        <v xml:space="preserve">   </v>
      </c>
      <c r="V200" s="184" t="str">
        <f t="shared" si="6"/>
        <v xml:space="preserve"> </v>
      </c>
      <c r="W200" s="185" t="str">
        <f t="shared" si="7"/>
        <v/>
      </c>
      <c r="X200" s="209" t="str">
        <f>IF(E200="","",W200*VLOOKUP(2020-H200,Masterh!C$17:D$72,2,FALSE))</f>
        <v/>
      </c>
      <c r="Y200" s="73"/>
      <c r="AA200" s="37"/>
      <c r="AB200" s="32" t="e">
        <f>IF(E200="H",T200-HLOOKUP(V200,Masterh!$C$1:$CX$9,2,FALSE),T200-HLOOKUP(V200,Masterf!$C$1:$CD$9,2,FALSE))</f>
        <v>#VALUE!</v>
      </c>
      <c r="AC200" s="32" t="e">
        <f>IF(E200="H",T200-HLOOKUP(V200,Masterh!$C$1:$CX$9,3,FALSE),T200-HLOOKUP(V200,Masterf!$C$1:$CD$9,3,FALSE))</f>
        <v>#VALUE!</v>
      </c>
      <c r="AD200" s="32" t="e">
        <f>IF(E200="H",T200-HLOOKUP(V200,Masterh!$C$1:$CX$9,4,FALSE),T200-HLOOKUP(V200,Masterf!$C$1:$CD$9,4,FALSE))</f>
        <v>#VALUE!</v>
      </c>
      <c r="AE200" s="32" t="e">
        <f>IF(E200="H",T200-HLOOKUP(V200,Masterh!$C$1:$CX$9,5,FALSE),T200-HLOOKUP(V200,Masterf!$C$1:$CD$9,5,FALSE))</f>
        <v>#VALUE!</v>
      </c>
      <c r="AF200" s="32" t="e">
        <f>IF(E200="H",T200-HLOOKUP(V200,Masterh!$C$1:$CX$9,6,FALSE),T200-HLOOKUP(V200,Masterf!$C$1:$CD$9,6,FALSE))</f>
        <v>#VALUE!</v>
      </c>
      <c r="AG200" s="32" t="e">
        <f>IF(E200="H",T200-HLOOKUP(V200,Masterh!$C$1:$CX$9,7,FALSE),T200-HLOOKUP(V200,Masterf!$C$1:$CD$9,7,FALSE))</f>
        <v>#VALUE!</v>
      </c>
      <c r="AH200" s="32" t="e">
        <f>IF(E200="H",T200-HLOOKUP(V200,Masterh!$C$1:$CX$9,8,FALSE),T200-HLOOKUP(V200,Masterf!$C$1:$CD$9,8,FALSE))</f>
        <v>#VALUE!</v>
      </c>
      <c r="AI200" s="32" t="e">
        <f>IF(E200="H",T200-HLOOKUP(V200,Masterh!$C$1:$CX$9,9,FALSE),T200-HLOOKUP(V200,Masterf!$C$1:$CD$9,9,FALSE))</f>
        <v>#VALUE!</v>
      </c>
      <c r="AJ200" s="51" t="str">
        <f t="shared" si="8"/>
        <v xml:space="preserve"> </v>
      </c>
      <c r="AK200" s="37"/>
      <c r="AL200" s="52" t="str">
        <f t="shared" si="9"/>
        <v xml:space="preserve"> </v>
      </c>
      <c r="AM200" s="53" t="str">
        <f t="shared" si="10"/>
        <v xml:space="preserve"> </v>
      </c>
      <c r="AN200" s="37" t="e">
        <f>IF(AND(H200&lt;1920),VLOOKUP(K200,Masterh!$F$11:$P$29,11),IF(AND(H200&gt;=1920,H200&lt;1941),VLOOKUP(K200,Masterh!$F$11:$P$29,11),IF(AND(H200&gt;=1941,H200&lt;1946),VLOOKUP(K200,Masterh!$F$11:$P$29,10),IF(AND(H200&gt;=1946,H200&lt;1951),VLOOKUP(K200,Masterh!$F$11:$P$29,9),IF(AND(H200&gt;=1951,H200&lt;1956),VLOOKUP(K200,Masterh!$F$11:$P$29,8),IF(AND(H200&gt;=1956,H200&lt;1961),VLOOKUP(K200,Masterh!$F$11:$P$29,7),IF(AND(H200&gt;=1961,H200&lt;1966),VLOOKUP(K200,Masterh!$F$11:$P$29,6),IF(AND(H200&gt;=1966,H200&lt;1971),VLOOKUP(K200,Masterh!$F$11:$P$29,5),IF(AND(H200&gt;=1971,H200&lt;1976),VLOOKUP(K200,Masterh!$F$11:$P$29,4),IF(AND(H200&gt;=1976,H200&lt;1981),VLOOKUP(K200,Masterh!$F$11:$P$29,3),IF(AND(H200&gt;=1981,H200&lt;1986),VLOOKUP(K200,Masterh!$F$11:$P$29,2),"SENIOR")))))))))))</f>
        <v>#N/A</v>
      </c>
      <c r="AO200" s="37" t="e">
        <f>IF(AND(H200&lt;1951),VLOOKUP(K200,Masterf!$F$11:$N$25,9),IF(AND(H200&gt;=1951,H200&lt;1956),VLOOKUP(K200,Masterf!$F$11:$N$25,8),IF(AND(H200&gt;=1956,H200&lt;1961),VLOOKUP(K200,Masterf!$F$11:$N$25,7),IF(AND(H200&gt;=1961,H200&lt;1966),VLOOKUP(K200,Masterf!$F$11:$N$25,6),IF(AND(H200&gt;=1966,H200&lt;1971),VLOOKUP(K200,Masterf!$F$11:$N$25,5),IF(AND(H200&gt;=1971,H200&lt;1976),VLOOKUP(K200,Masterf!$F$11:$N$25,4),IF(AND(H200&gt;=1976,H200&lt;1981),VLOOKUP(K200,Masterf!$F$11:$N$25,3),IF(AND(H200&gt;=1981,H200&lt;1986),VLOOKUP(K200,Masterf!$F$11:$N$25,2),"SENIOR"))))))))</f>
        <v>#N/A</v>
      </c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</row>
    <row r="201" spans="2:124" s="5" customFormat="1" ht="30" customHeight="1" x14ac:dyDescent="0.2">
      <c r="B201" s="170"/>
      <c r="C201" s="171"/>
      <c r="D201" s="172"/>
      <c r="E201" s="173"/>
      <c r="F201" s="174" t="s">
        <v>30</v>
      </c>
      <c r="G201" s="175" t="s">
        <v>30</v>
      </c>
      <c r="H201" s="176"/>
      <c r="I201" s="177"/>
      <c r="J201" s="178" t="s">
        <v>30</v>
      </c>
      <c r="K201" s="179"/>
      <c r="L201" s="180"/>
      <c r="M201" s="181"/>
      <c r="N201" s="181"/>
      <c r="O201" s="182" t="str">
        <f t="shared" si="3"/>
        <v/>
      </c>
      <c r="P201" s="180"/>
      <c r="Q201" s="181"/>
      <c r="R201" s="181"/>
      <c r="S201" s="182" t="str">
        <f t="shared" si="4"/>
        <v/>
      </c>
      <c r="T201" s="207" t="str">
        <f t="shared" si="5"/>
        <v/>
      </c>
      <c r="U201" s="183" t="str">
        <f t="shared" si="30"/>
        <v xml:space="preserve">   </v>
      </c>
      <c r="V201" s="184" t="str">
        <f t="shared" si="6"/>
        <v xml:space="preserve"> </v>
      </c>
      <c r="W201" s="185" t="str">
        <f t="shared" si="7"/>
        <v/>
      </c>
      <c r="X201" s="209" t="str">
        <f>IF(E201="","",W201*VLOOKUP(2020-H201,Masterh!C$17:D$72,2,FALSE))</f>
        <v/>
      </c>
      <c r="Y201" s="73"/>
      <c r="AA201" s="37"/>
      <c r="AB201" s="32" t="e">
        <f>IF(E201="H",T201-HLOOKUP(V201,Masterh!$C$1:$CX$9,2,FALSE),T201-HLOOKUP(V201,Masterf!$C$1:$CD$9,2,FALSE))</f>
        <v>#VALUE!</v>
      </c>
      <c r="AC201" s="32" t="e">
        <f>IF(E201="H",T201-HLOOKUP(V201,Masterh!$C$1:$CX$9,3,FALSE),T201-HLOOKUP(V201,Masterf!$C$1:$CD$9,3,FALSE))</f>
        <v>#VALUE!</v>
      </c>
      <c r="AD201" s="32" t="e">
        <f>IF(E201="H",T201-HLOOKUP(V201,Masterh!$C$1:$CX$9,4,FALSE),T201-HLOOKUP(V201,Masterf!$C$1:$CD$9,4,FALSE))</f>
        <v>#VALUE!</v>
      </c>
      <c r="AE201" s="32" t="e">
        <f>IF(E201="H",T201-HLOOKUP(V201,Masterh!$C$1:$CX$9,5,FALSE),T201-HLOOKUP(V201,Masterf!$C$1:$CD$9,5,FALSE))</f>
        <v>#VALUE!</v>
      </c>
      <c r="AF201" s="32" t="e">
        <f>IF(E201="H",T201-HLOOKUP(V201,Masterh!$C$1:$CX$9,6,FALSE),T201-HLOOKUP(V201,Masterf!$C$1:$CD$9,6,FALSE))</f>
        <v>#VALUE!</v>
      </c>
      <c r="AG201" s="32" t="e">
        <f>IF(E201="H",T201-HLOOKUP(V201,Masterh!$C$1:$CX$9,7,FALSE),T201-HLOOKUP(V201,Masterf!$C$1:$CD$9,7,FALSE))</f>
        <v>#VALUE!</v>
      </c>
      <c r="AH201" s="32" t="e">
        <f>IF(E201="H",T201-HLOOKUP(V201,Masterh!$C$1:$CX$9,8,FALSE),T201-HLOOKUP(V201,Masterf!$C$1:$CD$9,8,FALSE))</f>
        <v>#VALUE!</v>
      </c>
      <c r="AI201" s="32" t="e">
        <f>IF(E201="H",T201-HLOOKUP(V201,Masterh!$C$1:$CX$9,9,FALSE),T201-HLOOKUP(V201,Masterf!$C$1:$CD$9,9,FALSE))</f>
        <v>#VALUE!</v>
      </c>
      <c r="AJ201" s="51" t="str">
        <f t="shared" si="8"/>
        <v xml:space="preserve"> </v>
      </c>
      <c r="AK201" s="37"/>
      <c r="AL201" s="52" t="str">
        <f t="shared" si="9"/>
        <v xml:space="preserve"> </v>
      </c>
      <c r="AM201" s="53" t="str">
        <f t="shared" si="10"/>
        <v xml:space="preserve"> </v>
      </c>
      <c r="AN201" s="37" t="e">
        <f>IF(AND(H201&lt;1920),VLOOKUP(K201,Masterh!$F$11:$P$29,11),IF(AND(H201&gt;=1920,H201&lt;1941),VLOOKUP(K201,Masterh!$F$11:$P$29,11),IF(AND(H201&gt;=1941,H201&lt;1946),VLOOKUP(K201,Masterh!$F$11:$P$29,10),IF(AND(H201&gt;=1946,H201&lt;1951),VLOOKUP(K201,Masterh!$F$11:$P$29,9),IF(AND(H201&gt;=1951,H201&lt;1956),VLOOKUP(K201,Masterh!$F$11:$P$29,8),IF(AND(H201&gt;=1956,H201&lt;1961),VLOOKUP(K201,Masterh!$F$11:$P$29,7),IF(AND(H201&gt;=1961,H201&lt;1966),VLOOKUP(K201,Masterh!$F$11:$P$29,6),IF(AND(H201&gt;=1966,H201&lt;1971),VLOOKUP(K201,Masterh!$F$11:$P$29,5),IF(AND(H201&gt;=1971,H201&lt;1976),VLOOKUP(K201,Masterh!$F$11:$P$29,4),IF(AND(H201&gt;=1976,H201&lt;1981),VLOOKUP(K201,Masterh!$F$11:$P$29,3),IF(AND(H201&gt;=1981,H201&lt;1986),VLOOKUP(K201,Masterh!$F$11:$P$29,2),"SENIOR")))))))))))</f>
        <v>#N/A</v>
      </c>
      <c r="AO201" s="37" t="e">
        <f>IF(AND(H201&lt;1951),VLOOKUP(K201,Masterf!$F$11:$N$25,9),IF(AND(H201&gt;=1951,H201&lt;1956),VLOOKUP(K201,Masterf!$F$11:$N$25,8),IF(AND(H201&gt;=1956,H201&lt;1961),VLOOKUP(K201,Masterf!$F$11:$N$25,7),IF(AND(H201&gt;=1961,H201&lt;1966),VLOOKUP(K201,Masterf!$F$11:$N$25,6),IF(AND(H201&gt;=1966,H201&lt;1971),VLOOKUP(K201,Masterf!$F$11:$N$25,5),IF(AND(H201&gt;=1971,H201&lt;1976),VLOOKUP(K201,Masterf!$F$11:$N$25,4),IF(AND(H201&gt;=1976,H201&lt;1981),VLOOKUP(K201,Masterf!$F$11:$N$25,3),IF(AND(H201&gt;=1981,H201&lt;1986),VLOOKUP(K201,Masterf!$F$11:$N$25,2),"SENIOR"))))))))</f>
        <v>#N/A</v>
      </c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</row>
    <row r="202" spans="2:124" s="5" customFormat="1" ht="30" customHeight="1" x14ac:dyDescent="0.2">
      <c r="B202" s="170"/>
      <c r="C202" s="171"/>
      <c r="D202" s="172"/>
      <c r="E202" s="173"/>
      <c r="F202" s="174" t="s">
        <v>30</v>
      </c>
      <c r="G202" s="175" t="s">
        <v>30</v>
      </c>
      <c r="H202" s="176"/>
      <c r="I202" s="177"/>
      <c r="J202" s="178" t="s">
        <v>30</v>
      </c>
      <c r="K202" s="179"/>
      <c r="L202" s="180"/>
      <c r="M202" s="181"/>
      <c r="N202" s="181"/>
      <c r="O202" s="182" t="str">
        <f t="shared" si="3"/>
        <v/>
      </c>
      <c r="P202" s="180"/>
      <c r="Q202" s="181"/>
      <c r="R202" s="181"/>
      <c r="S202" s="182" t="str">
        <f t="shared" si="4"/>
        <v/>
      </c>
      <c r="T202" s="207" t="str">
        <f t="shared" si="5"/>
        <v/>
      </c>
      <c r="U202" s="183" t="str">
        <f t="shared" si="30"/>
        <v xml:space="preserve">   </v>
      </c>
      <c r="V202" s="184" t="str">
        <f t="shared" si="6"/>
        <v xml:space="preserve"> </v>
      </c>
      <c r="W202" s="185" t="str">
        <f t="shared" si="7"/>
        <v/>
      </c>
      <c r="X202" s="209" t="str">
        <f>IF(E202="","",W202*VLOOKUP(2020-H202,Masterh!C$17:D$72,2,FALSE))</f>
        <v/>
      </c>
      <c r="Y202" s="73"/>
      <c r="AA202" s="37"/>
      <c r="AB202" s="32" t="e">
        <f>IF(E202="H",T202-HLOOKUP(V202,Masterh!$C$1:$CX$9,2,FALSE),T202-HLOOKUP(V202,Masterf!$C$1:$CD$9,2,FALSE))</f>
        <v>#VALUE!</v>
      </c>
      <c r="AC202" s="32" t="e">
        <f>IF(E202="H",T202-HLOOKUP(V202,Masterh!$C$1:$CX$9,3,FALSE),T202-HLOOKUP(V202,Masterf!$C$1:$CD$9,3,FALSE))</f>
        <v>#VALUE!</v>
      </c>
      <c r="AD202" s="32" t="e">
        <f>IF(E202="H",T202-HLOOKUP(V202,Masterh!$C$1:$CX$9,4,FALSE),T202-HLOOKUP(V202,Masterf!$C$1:$CD$9,4,FALSE))</f>
        <v>#VALUE!</v>
      </c>
      <c r="AE202" s="32" t="e">
        <f>IF(E202="H",T202-HLOOKUP(V202,Masterh!$C$1:$CX$9,5,FALSE),T202-HLOOKUP(V202,Masterf!$C$1:$CD$9,5,FALSE))</f>
        <v>#VALUE!</v>
      </c>
      <c r="AF202" s="32" t="e">
        <f>IF(E202="H",T202-HLOOKUP(V202,Masterh!$C$1:$CX$9,6,FALSE),T202-HLOOKUP(V202,Masterf!$C$1:$CD$9,6,FALSE))</f>
        <v>#VALUE!</v>
      </c>
      <c r="AG202" s="32" t="e">
        <f>IF(E202="H",T202-HLOOKUP(V202,Masterh!$C$1:$CX$9,7,FALSE),T202-HLOOKUP(V202,Masterf!$C$1:$CD$9,7,FALSE))</f>
        <v>#VALUE!</v>
      </c>
      <c r="AH202" s="32" t="e">
        <f>IF(E202="H",T202-HLOOKUP(V202,Masterh!$C$1:$CX$9,8,FALSE),T202-HLOOKUP(V202,Masterf!$C$1:$CD$9,8,FALSE))</f>
        <v>#VALUE!</v>
      </c>
      <c r="AI202" s="32" t="e">
        <f>IF(E202="H",T202-HLOOKUP(V202,Masterh!$C$1:$CX$9,9,FALSE),T202-HLOOKUP(V202,Masterf!$C$1:$CD$9,9,FALSE))</f>
        <v>#VALUE!</v>
      </c>
      <c r="AJ202" s="51" t="str">
        <f t="shared" si="8"/>
        <v xml:space="preserve"> </v>
      </c>
      <c r="AK202" s="37"/>
      <c r="AL202" s="52" t="str">
        <f t="shared" si="9"/>
        <v xml:space="preserve"> </v>
      </c>
      <c r="AM202" s="53" t="str">
        <f t="shared" si="10"/>
        <v xml:space="preserve"> </v>
      </c>
      <c r="AN202" s="37" t="e">
        <f>IF(AND(H202&lt;1920),VLOOKUP(K202,Masterh!$F$11:$P$29,11),IF(AND(H202&gt;=1920,H202&lt;1941),VLOOKUP(K202,Masterh!$F$11:$P$29,11),IF(AND(H202&gt;=1941,H202&lt;1946),VLOOKUP(K202,Masterh!$F$11:$P$29,10),IF(AND(H202&gt;=1946,H202&lt;1951),VLOOKUP(K202,Masterh!$F$11:$P$29,9),IF(AND(H202&gt;=1951,H202&lt;1956),VLOOKUP(K202,Masterh!$F$11:$P$29,8),IF(AND(H202&gt;=1956,H202&lt;1961),VLOOKUP(K202,Masterh!$F$11:$P$29,7),IF(AND(H202&gt;=1961,H202&lt;1966),VLOOKUP(K202,Masterh!$F$11:$P$29,6),IF(AND(H202&gt;=1966,H202&lt;1971),VLOOKUP(K202,Masterh!$F$11:$P$29,5),IF(AND(H202&gt;=1971,H202&lt;1976),VLOOKUP(K202,Masterh!$F$11:$P$29,4),IF(AND(H202&gt;=1976,H202&lt;1981),VLOOKUP(K202,Masterh!$F$11:$P$29,3),IF(AND(H202&gt;=1981,H202&lt;1986),VLOOKUP(K202,Masterh!$F$11:$P$29,2),"SENIOR")))))))))))</f>
        <v>#N/A</v>
      </c>
      <c r="AO202" s="37" t="e">
        <f>IF(AND(H202&lt;1951),VLOOKUP(K202,Masterf!$F$11:$N$25,9),IF(AND(H202&gt;=1951,H202&lt;1956),VLOOKUP(K202,Masterf!$F$11:$N$25,8),IF(AND(H202&gt;=1956,H202&lt;1961),VLOOKUP(K202,Masterf!$F$11:$N$25,7),IF(AND(H202&gt;=1961,H202&lt;1966),VLOOKUP(K202,Masterf!$F$11:$N$25,6),IF(AND(H202&gt;=1966,H202&lt;1971),VLOOKUP(K202,Masterf!$F$11:$N$25,5),IF(AND(H202&gt;=1971,H202&lt;1976),VLOOKUP(K202,Masterf!$F$11:$N$25,4),IF(AND(H202&gt;=1976,H202&lt;1981),VLOOKUP(K202,Masterf!$F$11:$N$25,3),IF(AND(H202&gt;=1981,H202&lt;1986),VLOOKUP(K202,Masterf!$F$11:$N$25,2),"SENIOR"))))))))</f>
        <v>#N/A</v>
      </c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</row>
    <row r="203" spans="2:124" s="5" customFormat="1" ht="30" customHeight="1" x14ac:dyDescent="0.2">
      <c r="B203" s="170"/>
      <c r="C203" s="171"/>
      <c r="D203" s="172"/>
      <c r="E203" s="173"/>
      <c r="F203" s="174" t="s">
        <v>30</v>
      </c>
      <c r="G203" s="175" t="s">
        <v>30</v>
      </c>
      <c r="H203" s="176"/>
      <c r="I203" s="177"/>
      <c r="J203" s="178" t="s">
        <v>30</v>
      </c>
      <c r="K203" s="179"/>
      <c r="L203" s="180"/>
      <c r="M203" s="181"/>
      <c r="N203" s="181"/>
      <c r="O203" s="182" t="str">
        <f t="shared" si="3"/>
        <v/>
      </c>
      <c r="P203" s="180"/>
      <c r="Q203" s="181"/>
      <c r="R203" s="181"/>
      <c r="S203" s="182" t="str">
        <f t="shared" si="4"/>
        <v/>
      </c>
      <c r="T203" s="207" t="str">
        <f t="shared" si="5"/>
        <v/>
      </c>
      <c r="U203" s="183" t="str">
        <f t="shared" si="30"/>
        <v xml:space="preserve">   </v>
      </c>
      <c r="V203" s="184" t="str">
        <f t="shared" si="6"/>
        <v xml:space="preserve"> </v>
      </c>
      <c r="W203" s="185" t="str">
        <f t="shared" si="7"/>
        <v/>
      </c>
      <c r="X203" s="209" t="str">
        <f>IF(E203="","",W203*VLOOKUP(2020-H203,Masterh!C$17:D$72,2,FALSE))</f>
        <v/>
      </c>
      <c r="Y203" s="73"/>
      <c r="AA203" s="37"/>
      <c r="AB203" s="32" t="e">
        <f>IF(E203="H",T203-HLOOKUP(V203,Masterh!$C$1:$CX$9,2,FALSE),T203-HLOOKUP(V203,Masterf!$C$1:$CD$9,2,FALSE))</f>
        <v>#VALUE!</v>
      </c>
      <c r="AC203" s="32" t="e">
        <f>IF(E203="H",T203-HLOOKUP(V203,Masterh!$C$1:$CX$9,3,FALSE),T203-HLOOKUP(V203,Masterf!$C$1:$CD$9,3,FALSE))</f>
        <v>#VALUE!</v>
      </c>
      <c r="AD203" s="32" t="e">
        <f>IF(E203="H",T203-HLOOKUP(V203,Masterh!$C$1:$CX$9,4,FALSE),T203-HLOOKUP(V203,Masterf!$C$1:$CD$9,4,FALSE))</f>
        <v>#VALUE!</v>
      </c>
      <c r="AE203" s="32" t="e">
        <f>IF(E203="H",T203-HLOOKUP(V203,Masterh!$C$1:$CX$9,5,FALSE),T203-HLOOKUP(V203,Masterf!$C$1:$CD$9,5,FALSE))</f>
        <v>#VALUE!</v>
      </c>
      <c r="AF203" s="32" t="e">
        <f>IF(E203="H",T203-HLOOKUP(V203,Masterh!$C$1:$CX$9,6,FALSE),T203-HLOOKUP(V203,Masterf!$C$1:$CD$9,6,FALSE))</f>
        <v>#VALUE!</v>
      </c>
      <c r="AG203" s="32" t="e">
        <f>IF(E203="H",T203-HLOOKUP(V203,Masterh!$C$1:$CX$9,7,FALSE),T203-HLOOKUP(V203,Masterf!$C$1:$CD$9,7,FALSE))</f>
        <v>#VALUE!</v>
      </c>
      <c r="AH203" s="32" t="e">
        <f>IF(E203="H",T203-HLOOKUP(V203,Masterh!$C$1:$CX$9,8,FALSE),T203-HLOOKUP(V203,Masterf!$C$1:$CD$9,8,FALSE))</f>
        <v>#VALUE!</v>
      </c>
      <c r="AI203" s="32" t="e">
        <f>IF(E203="H",T203-HLOOKUP(V203,Masterh!$C$1:$CX$9,9,FALSE),T203-HLOOKUP(V203,Masterf!$C$1:$CD$9,9,FALSE))</f>
        <v>#VALUE!</v>
      </c>
      <c r="AJ203" s="51" t="str">
        <f t="shared" si="8"/>
        <v xml:space="preserve"> </v>
      </c>
      <c r="AK203" s="37"/>
      <c r="AL203" s="52" t="str">
        <f t="shared" si="9"/>
        <v xml:space="preserve"> </v>
      </c>
      <c r="AM203" s="53" t="str">
        <f t="shared" si="10"/>
        <v xml:space="preserve"> </v>
      </c>
      <c r="AN203" s="37" t="e">
        <f>IF(AND(H203&lt;1920),VLOOKUP(K203,Masterh!$F$11:$P$29,11),IF(AND(H203&gt;=1920,H203&lt;1941),VLOOKUP(K203,Masterh!$F$11:$P$29,11),IF(AND(H203&gt;=1941,H203&lt;1946),VLOOKUP(K203,Masterh!$F$11:$P$29,10),IF(AND(H203&gt;=1946,H203&lt;1951),VLOOKUP(K203,Masterh!$F$11:$P$29,9),IF(AND(H203&gt;=1951,H203&lt;1956),VLOOKUP(K203,Masterh!$F$11:$P$29,8),IF(AND(H203&gt;=1956,H203&lt;1961),VLOOKUP(K203,Masterh!$F$11:$P$29,7),IF(AND(H203&gt;=1961,H203&lt;1966),VLOOKUP(K203,Masterh!$F$11:$P$29,6),IF(AND(H203&gt;=1966,H203&lt;1971),VLOOKUP(K203,Masterh!$F$11:$P$29,5),IF(AND(H203&gt;=1971,H203&lt;1976),VLOOKUP(K203,Masterh!$F$11:$P$29,4),IF(AND(H203&gt;=1976,H203&lt;1981),VLOOKUP(K203,Masterh!$F$11:$P$29,3),IF(AND(H203&gt;=1981,H203&lt;1986),VLOOKUP(K203,Masterh!$F$11:$P$29,2),"SENIOR")))))))))))</f>
        <v>#N/A</v>
      </c>
      <c r="AO203" s="37" t="e">
        <f>IF(AND(H203&lt;1951),VLOOKUP(K203,Masterf!$F$11:$N$25,9),IF(AND(H203&gt;=1951,H203&lt;1956),VLOOKUP(K203,Masterf!$F$11:$N$25,8),IF(AND(H203&gt;=1956,H203&lt;1961),VLOOKUP(K203,Masterf!$F$11:$N$25,7),IF(AND(H203&gt;=1961,H203&lt;1966),VLOOKUP(K203,Masterf!$F$11:$N$25,6),IF(AND(H203&gt;=1966,H203&lt;1971),VLOOKUP(K203,Masterf!$F$11:$N$25,5),IF(AND(H203&gt;=1971,H203&lt;1976),VLOOKUP(K203,Masterf!$F$11:$N$25,4),IF(AND(H203&gt;=1976,H203&lt;1981),VLOOKUP(K203,Masterf!$F$11:$N$25,3),IF(AND(H203&gt;=1981,H203&lt;1986),VLOOKUP(K203,Masterf!$F$11:$N$25,2),"SENIOR"))))))))</f>
        <v>#N/A</v>
      </c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</row>
    <row r="204" spans="2:124" s="5" customFormat="1" ht="30" customHeight="1" x14ac:dyDescent="0.2">
      <c r="B204" s="170"/>
      <c r="C204" s="171"/>
      <c r="D204" s="172"/>
      <c r="E204" s="173"/>
      <c r="F204" s="174" t="s">
        <v>30</v>
      </c>
      <c r="G204" s="175" t="s">
        <v>30</v>
      </c>
      <c r="H204" s="176"/>
      <c r="I204" s="177"/>
      <c r="J204" s="178"/>
      <c r="K204" s="179"/>
      <c r="L204" s="180"/>
      <c r="M204" s="181"/>
      <c r="N204" s="181"/>
      <c r="O204" s="182" t="str">
        <f t="shared" ref="O204:O218" si="31">IF(E204="","",IF(MAXA(L204:N204)&lt;=0,0,MAXA(L204:N204)))</f>
        <v/>
      </c>
      <c r="P204" s="180"/>
      <c r="Q204" s="181"/>
      <c r="R204" s="181"/>
      <c r="S204" s="182" t="str">
        <f t="shared" ref="S204:S218" si="32">IF(E204="","",IF(MAXA(P204:R204)&lt;=0,0,MAXA(P204:R204)))</f>
        <v/>
      </c>
      <c r="T204" s="207" t="str">
        <f t="shared" ref="T204:T218" si="33">IF(E204="","",IF(OR(O204=0,S204=0),0,O204+S204))</f>
        <v/>
      </c>
      <c r="U204" s="183" t="str">
        <f t="shared" si="30"/>
        <v xml:space="preserve">   </v>
      </c>
      <c r="V204" s="184" t="str">
        <f t="shared" ref="V204:V218" si="34">IF(E204=0," ",IF(E204="H",AN204,AO204))</f>
        <v xml:space="preserve"> </v>
      </c>
      <c r="W204" s="185" t="str">
        <f t="shared" ref="W204:W218" si="35">IF(E204=" "," ",IF(E204="H",10^(0.75194503*LOG(K204/175.508)^2)*T204,IF(E204="F",10^(0.783497476* LOG(K204/153.655)^2)*T204,"")))</f>
        <v/>
      </c>
      <c r="X204" s="209" t="str">
        <f>IF(E204="","",W204*VLOOKUP(2020-H204,Masterh!C$17:D$72,2,FALSE))</f>
        <v/>
      </c>
      <c r="Y204" s="73"/>
      <c r="AA204" s="37"/>
      <c r="AB204" s="32" t="e">
        <f>IF(E204="H",T204-HLOOKUP(V204,Masterh!$C$1:$CX$9,2,FALSE),T204-HLOOKUP(V204,Masterf!$C$1:$CD$9,2,FALSE))</f>
        <v>#VALUE!</v>
      </c>
      <c r="AC204" s="32" t="e">
        <f>IF(E204="H",T204-HLOOKUP(V204,Masterh!$C$1:$CX$9,3,FALSE),T204-HLOOKUP(V204,Masterf!$C$1:$CD$9,3,FALSE))</f>
        <v>#VALUE!</v>
      </c>
      <c r="AD204" s="32" t="e">
        <f>IF(E204="H",T204-HLOOKUP(V204,Masterh!$C$1:$CX$9,4,FALSE),T204-HLOOKUP(V204,Masterf!$C$1:$CD$9,4,FALSE))</f>
        <v>#VALUE!</v>
      </c>
      <c r="AE204" s="32" t="e">
        <f>IF(E204="H",T204-HLOOKUP(V204,Masterh!$C$1:$CX$9,5,FALSE),T204-HLOOKUP(V204,Masterf!$C$1:$CD$9,5,FALSE))</f>
        <v>#VALUE!</v>
      </c>
      <c r="AF204" s="32" t="e">
        <f>IF(E204="H",T204-HLOOKUP(V204,Masterh!$C$1:$CX$9,6,FALSE),T204-HLOOKUP(V204,Masterf!$C$1:$CD$9,6,FALSE))</f>
        <v>#VALUE!</v>
      </c>
      <c r="AG204" s="32" t="e">
        <f>IF(E204="H",T204-HLOOKUP(V204,Masterh!$C$1:$CX$9,7,FALSE),T204-HLOOKUP(V204,Masterf!$C$1:$CD$9,7,FALSE))</f>
        <v>#VALUE!</v>
      </c>
      <c r="AH204" s="32" t="e">
        <f>IF(E204="H",T204-HLOOKUP(V204,Masterh!$C$1:$CX$9,8,FALSE),T204-HLOOKUP(V204,Masterf!$C$1:$CD$9,8,FALSE))</f>
        <v>#VALUE!</v>
      </c>
      <c r="AI204" s="32" t="e">
        <f>IF(E204="H",T204-HLOOKUP(V204,Masterh!$C$1:$CX$9,9,FALSE),T204-HLOOKUP(V204,Masterf!$C$1:$CD$9,9,FALSE))</f>
        <v>#VALUE!</v>
      </c>
      <c r="AJ204" s="51" t="str">
        <f t="shared" ref="AJ204:AJ218" si="36">IF(E204=0," ",IF(AI204&gt;=0,$AI$5,IF(AH204&gt;=0,$AH$5,IF(AG204&gt;=0,$AG$5,IF(AF204&gt;=0,$AF$5,IF(AE204&gt;=0,$AE$5,IF(AD204&gt;=0,$AD$5,IF(AC204&gt;=0,$AC$5,$AB$5))))))))</f>
        <v xml:space="preserve"> </v>
      </c>
      <c r="AK204" s="37"/>
      <c r="AL204" s="52" t="str">
        <f t="shared" ref="AL204:AL218" si="37">IF(AJ204="","",AJ204)</f>
        <v xml:space="preserve"> </v>
      </c>
      <c r="AM204" s="53" t="str">
        <f t="shared" ref="AM204:AM218" si="38">IF(E204=0," ",IF(AI204&gt;=0,AI204,IF(AH204&gt;=0,AH204,IF(AG204&gt;=0,AG204,IF(AF204&gt;=0,AF204,IF(AE204&gt;=0,AE204,IF(AD204&gt;=0,AD204,IF(AC204&gt;=0,AC204,AC204))))))))</f>
        <v xml:space="preserve"> </v>
      </c>
      <c r="AN204" s="37" t="e">
        <f>IF(AND(H204&lt;1920),VLOOKUP(K204,Masterh!$F$11:$P$29,11),IF(AND(H204&gt;=1920,H204&lt;1941),VLOOKUP(K204,Masterh!$F$11:$P$29,11),IF(AND(H204&gt;=1941,H204&lt;1946),VLOOKUP(K204,Masterh!$F$11:$P$29,10),IF(AND(H204&gt;=1946,H204&lt;1951),VLOOKUP(K204,Masterh!$F$11:$P$29,9),IF(AND(H204&gt;=1951,H204&lt;1956),VLOOKUP(K204,Masterh!$F$11:$P$29,8),IF(AND(H204&gt;=1956,H204&lt;1961),VLOOKUP(K204,Masterh!$F$11:$P$29,7),IF(AND(H204&gt;=1961,H204&lt;1966),VLOOKUP(K204,Masterh!$F$11:$P$29,6),IF(AND(H204&gt;=1966,H204&lt;1971),VLOOKUP(K204,Masterh!$F$11:$P$29,5),IF(AND(H204&gt;=1971,H204&lt;1976),VLOOKUP(K204,Masterh!$F$11:$P$29,4),IF(AND(H204&gt;=1976,H204&lt;1981),VLOOKUP(K204,Masterh!$F$11:$P$29,3),IF(AND(H204&gt;=1981,H204&lt;1986),VLOOKUP(K204,Masterh!$F$11:$P$29,2),"SENIOR")))))))))))</f>
        <v>#N/A</v>
      </c>
      <c r="AO204" s="37" t="e">
        <f>IF(AND(H204&lt;1951),VLOOKUP(K204,Masterf!$F$11:$N$25,9),IF(AND(H204&gt;=1951,H204&lt;1956),VLOOKUP(K204,Masterf!$F$11:$N$25,8),IF(AND(H204&gt;=1956,H204&lt;1961),VLOOKUP(K204,Masterf!$F$11:$N$25,7),IF(AND(H204&gt;=1961,H204&lt;1966),VLOOKUP(K204,Masterf!$F$11:$N$25,6),IF(AND(H204&gt;=1966,H204&lt;1971),VLOOKUP(K204,Masterf!$F$11:$N$25,5),IF(AND(H204&gt;=1971,H204&lt;1976),VLOOKUP(K204,Masterf!$F$11:$N$25,4),IF(AND(H204&gt;=1976,H204&lt;1981),VLOOKUP(K204,Masterf!$F$11:$N$25,3),IF(AND(H204&gt;=1981,H204&lt;1986),VLOOKUP(K204,Masterf!$F$11:$N$25,2),"SENIOR"))))))))</f>
        <v>#N/A</v>
      </c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</row>
    <row r="205" spans="2:124" s="5" customFormat="1" ht="30" customHeight="1" x14ac:dyDescent="0.2">
      <c r="B205" s="170"/>
      <c r="C205" s="171"/>
      <c r="D205" s="172"/>
      <c r="E205" s="173"/>
      <c r="F205" s="174" t="s">
        <v>30</v>
      </c>
      <c r="G205" s="175" t="s">
        <v>30</v>
      </c>
      <c r="H205" s="176"/>
      <c r="I205" s="177"/>
      <c r="J205" s="178"/>
      <c r="K205" s="179"/>
      <c r="L205" s="180"/>
      <c r="M205" s="181"/>
      <c r="N205" s="181"/>
      <c r="O205" s="182" t="str">
        <f t="shared" si="31"/>
        <v/>
      </c>
      <c r="P205" s="180"/>
      <c r="Q205" s="181"/>
      <c r="R205" s="181"/>
      <c r="S205" s="182" t="str">
        <f t="shared" si="32"/>
        <v/>
      </c>
      <c r="T205" s="207" t="str">
        <f t="shared" si="33"/>
        <v/>
      </c>
      <c r="U205" s="183" t="str">
        <f t="shared" si="30"/>
        <v xml:space="preserve">   </v>
      </c>
      <c r="V205" s="184" t="str">
        <f t="shared" si="34"/>
        <v xml:space="preserve"> </v>
      </c>
      <c r="W205" s="185" t="str">
        <f t="shared" si="35"/>
        <v/>
      </c>
      <c r="X205" s="209" t="str">
        <f>IF(E205="","",W205*VLOOKUP(2020-H205,Masterh!C$17:D$72,2,FALSE))</f>
        <v/>
      </c>
      <c r="Y205" s="73"/>
      <c r="AA205" s="37"/>
      <c r="AB205" s="32" t="e">
        <f>IF(E205="H",T205-HLOOKUP(V205,Masterh!$C$1:$CX$9,2,FALSE),T205-HLOOKUP(V205,Masterf!$C$1:$CD$9,2,FALSE))</f>
        <v>#VALUE!</v>
      </c>
      <c r="AC205" s="32" t="e">
        <f>IF(E205="H",T205-HLOOKUP(V205,Masterh!$C$1:$CX$9,3,FALSE),T205-HLOOKUP(V205,Masterf!$C$1:$CD$9,3,FALSE))</f>
        <v>#VALUE!</v>
      </c>
      <c r="AD205" s="32" t="e">
        <f>IF(E205="H",T205-HLOOKUP(V205,Masterh!$C$1:$CX$9,4,FALSE),T205-HLOOKUP(V205,Masterf!$C$1:$CD$9,4,FALSE))</f>
        <v>#VALUE!</v>
      </c>
      <c r="AE205" s="32" t="e">
        <f>IF(E205="H",T205-HLOOKUP(V205,Masterh!$C$1:$CX$9,5,FALSE),T205-HLOOKUP(V205,Masterf!$C$1:$CD$9,5,FALSE))</f>
        <v>#VALUE!</v>
      </c>
      <c r="AF205" s="32" t="e">
        <f>IF(E205="H",T205-HLOOKUP(V205,Masterh!$C$1:$CX$9,6,FALSE),T205-HLOOKUP(V205,Masterf!$C$1:$CD$9,6,FALSE))</f>
        <v>#VALUE!</v>
      </c>
      <c r="AG205" s="32" t="e">
        <f>IF(E205="H",T205-HLOOKUP(V205,Masterh!$C$1:$CX$9,7,FALSE),T205-HLOOKUP(V205,Masterf!$C$1:$CD$9,7,FALSE))</f>
        <v>#VALUE!</v>
      </c>
      <c r="AH205" s="32" t="e">
        <f>IF(E205="H",T205-HLOOKUP(V205,Masterh!$C$1:$CX$9,8,FALSE),T205-HLOOKUP(V205,Masterf!$C$1:$CD$9,8,FALSE))</f>
        <v>#VALUE!</v>
      </c>
      <c r="AI205" s="32" t="e">
        <f>IF(E205="H",T205-HLOOKUP(V205,Masterh!$C$1:$CX$9,9,FALSE),T205-HLOOKUP(V205,Masterf!$C$1:$CD$9,9,FALSE))</f>
        <v>#VALUE!</v>
      </c>
      <c r="AJ205" s="51" t="str">
        <f t="shared" si="36"/>
        <v xml:space="preserve"> </v>
      </c>
      <c r="AK205" s="37"/>
      <c r="AL205" s="52" t="str">
        <f t="shared" si="37"/>
        <v xml:space="preserve"> </v>
      </c>
      <c r="AM205" s="53" t="str">
        <f t="shared" si="38"/>
        <v xml:space="preserve"> </v>
      </c>
      <c r="AN205" s="37" t="e">
        <f>IF(AND(H205&lt;1920),VLOOKUP(K205,Masterh!$F$11:$P$29,11),IF(AND(H205&gt;=1920,H205&lt;1941),VLOOKUP(K205,Masterh!$F$11:$P$29,11),IF(AND(H205&gt;=1941,H205&lt;1946),VLOOKUP(K205,Masterh!$F$11:$P$29,10),IF(AND(H205&gt;=1946,H205&lt;1951),VLOOKUP(K205,Masterh!$F$11:$P$29,9),IF(AND(H205&gt;=1951,H205&lt;1956),VLOOKUP(K205,Masterh!$F$11:$P$29,8),IF(AND(H205&gt;=1956,H205&lt;1961),VLOOKUP(K205,Masterh!$F$11:$P$29,7),IF(AND(H205&gt;=1961,H205&lt;1966),VLOOKUP(K205,Masterh!$F$11:$P$29,6),IF(AND(H205&gt;=1966,H205&lt;1971),VLOOKUP(K205,Masterh!$F$11:$P$29,5),IF(AND(H205&gt;=1971,H205&lt;1976),VLOOKUP(K205,Masterh!$F$11:$P$29,4),IF(AND(H205&gt;=1976,H205&lt;1981),VLOOKUP(K205,Masterh!$F$11:$P$29,3),IF(AND(H205&gt;=1981,H205&lt;1986),VLOOKUP(K205,Masterh!$F$11:$P$29,2),"SENIOR")))))))))))</f>
        <v>#N/A</v>
      </c>
      <c r="AO205" s="37" t="e">
        <f>IF(AND(H205&lt;1951),VLOOKUP(K205,Masterf!$F$11:$N$25,9),IF(AND(H205&gt;=1951,H205&lt;1956),VLOOKUP(K205,Masterf!$F$11:$N$25,8),IF(AND(H205&gt;=1956,H205&lt;1961),VLOOKUP(K205,Masterf!$F$11:$N$25,7),IF(AND(H205&gt;=1961,H205&lt;1966),VLOOKUP(K205,Masterf!$F$11:$N$25,6),IF(AND(H205&gt;=1966,H205&lt;1971),VLOOKUP(K205,Masterf!$F$11:$N$25,5),IF(AND(H205&gt;=1971,H205&lt;1976),VLOOKUP(K205,Masterf!$F$11:$N$25,4),IF(AND(H205&gt;=1976,H205&lt;1981),VLOOKUP(K205,Masterf!$F$11:$N$25,3),IF(AND(H205&gt;=1981,H205&lt;1986),VLOOKUP(K205,Masterf!$F$11:$N$25,2),"SENIOR"))))))))</f>
        <v>#N/A</v>
      </c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</row>
    <row r="206" spans="2:124" s="5" customFormat="1" ht="30" customHeight="1" x14ac:dyDescent="0.2">
      <c r="B206" s="170"/>
      <c r="C206" s="171"/>
      <c r="D206" s="172"/>
      <c r="E206" s="173"/>
      <c r="F206" s="174" t="s">
        <v>30</v>
      </c>
      <c r="G206" s="175" t="s">
        <v>30</v>
      </c>
      <c r="H206" s="176"/>
      <c r="I206" s="177"/>
      <c r="J206" s="178"/>
      <c r="K206" s="179"/>
      <c r="L206" s="180"/>
      <c r="M206" s="181"/>
      <c r="N206" s="181"/>
      <c r="O206" s="182" t="str">
        <f t="shared" si="31"/>
        <v/>
      </c>
      <c r="P206" s="180"/>
      <c r="Q206" s="181"/>
      <c r="R206" s="181"/>
      <c r="S206" s="182" t="str">
        <f t="shared" si="32"/>
        <v/>
      </c>
      <c r="T206" s="207" t="str">
        <f t="shared" si="33"/>
        <v/>
      </c>
      <c r="U206" s="183" t="str">
        <f t="shared" si="30"/>
        <v xml:space="preserve">   </v>
      </c>
      <c r="V206" s="184" t="str">
        <f t="shared" si="34"/>
        <v xml:space="preserve"> </v>
      </c>
      <c r="W206" s="185" t="str">
        <f t="shared" si="35"/>
        <v/>
      </c>
      <c r="X206" s="209" t="str">
        <f>IF(E206="","",W206*VLOOKUP(2020-H206,Masterh!C$17:D$72,2,FALSE))</f>
        <v/>
      </c>
      <c r="Y206" s="73"/>
      <c r="AA206" s="37"/>
      <c r="AB206" s="32" t="e">
        <f>IF(E206="H",T206-HLOOKUP(V206,Masterh!$C$1:$CX$9,2,FALSE),T206-HLOOKUP(V206,Masterf!$C$1:$CD$9,2,FALSE))</f>
        <v>#VALUE!</v>
      </c>
      <c r="AC206" s="32" t="e">
        <f>IF(E206="H",T206-HLOOKUP(V206,Masterh!$C$1:$CX$9,3,FALSE),T206-HLOOKUP(V206,Masterf!$C$1:$CD$9,3,FALSE))</f>
        <v>#VALUE!</v>
      </c>
      <c r="AD206" s="32" t="e">
        <f>IF(E206="H",T206-HLOOKUP(V206,Masterh!$C$1:$CX$9,4,FALSE),T206-HLOOKUP(V206,Masterf!$C$1:$CD$9,4,FALSE))</f>
        <v>#VALUE!</v>
      </c>
      <c r="AE206" s="32" t="e">
        <f>IF(E206="H",T206-HLOOKUP(V206,Masterh!$C$1:$CX$9,5,FALSE),T206-HLOOKUP(V206,Masterf!$C$1:$CD$9,5,FALSE))</f>
        <v>#VALUE!</v>
      </c>
      <c r="AF206" s="32" t="e">
        <f>IF(E206="H",T206-HLOOKUP(V206,Masterh!$C$1:$CX$9,6,FALSE),T206-HLOOKUP(V206,Masterf!$C$1:$CD$9,6,FALSE))</f>
        <v>#VALUE!</v>
      </c>
      <c r="AG206" s="32" t="e">
        <f>IF(E206="H",T206-HLOOKUP(V206,Masterh!$C$1:$CX$9,7,FALSE),T206-HLOOKUP(V206,Masterf!$C$1:$CD$9,7,FALSE))</f>
        <v>#VALUE!</v>
      </c>
      <c r="AH206" s="32" t="e">
        <f>IF(E206="H",T206-HLOOKUP(V206,Masterh!$C$1:$CX$9,8,FALSE),T206-HLOOKUP(V206,Masterf!$C$1:$CD$9,8,FALSE))</f>
        <v>#VALUE!</v>
      </c>
      <c r="AI206" s="32" t="e">
        <f>IF(E206="H",T206-HLOOKUP(V206,Masterh!$C$1:$CX$9,9,FALSE),T206-HLOOKUP(V206,Masterf!$C$1:$CD$9,9,FALSE))</f>
        <v>#VALUE!</v>
      </c>
      <c r="AJ206" s="51" t="str">
        <f t="shared" si="36"/>
        <v xml:space="preserve"> </v>
      </c>
      <c r="AK206" s="37"/>
      <c r="AL206" s="52" t="str">
        <f t="shared" si="37"/>
        <v xml:space="preserve"> </v>
      </c>
      <c r="AM206" s="53" t="str">
        <f t="shared" si="38"/>
        <v xml:space="preserve"> </v>
      </c>
      <c r="AN206" s="37" t="e">
        <f>IF(AND(H206&lt;1920),VLOOKUP(K206,Masterh!$F$11:$P$29,11),IF(AND(H206&gt;=1920,H206&lt;1941),VLOOKUP(K206,Masterh!$F$11:$P$29,11),IF(AND(H206&gt;=1941,H206&lt;1946),VLOOKUP(K206,Masterh!$F$11:$P$29,10),IF(AND(H206&gt;=1946,H206&lt;1951),VLOOKUP(K206,Masterh!$F$11:$P$29,9),IF(AND(H206&gt;=1951,H206&lt;1956),VLOOKUP(K206,Masterh!$F$11:$P$29,8),IF(AND(H206&gt;=1956,H206&lt;1961),VLOOKUP(K206,Masterh!$F$11:$P$29,7),IF(AND(H206&gt;=1961,H206&lt;1966),VLOOKUP(K206,Masterh!$F$11:$P$29,6),IF(AND(H206&gt;=1966,H206&lt;1971),VLOOKUP(K206,Masterh!$F$11:$P$29,5),IF(AND(H206&gt;=1971,H206&lt;1976),VLOOKUP(K206,Masterh!$F$11:$P$29,4),IF(AND(H206&gt;=1976,H206&lt;1981),VLOOKUP(K206,Masterh!$F$11:$P$29,3),IF(AND(H206&gt;=1981,H206&lt;1986),VLOOKUP(K206,Masterh!$F$11:$P$29,2),"SENIOR")))))))))))</f>
        <v>#N/A</v>
      </c>
      <c r="AO206" s="37" t="e">
        <f>IF(AND(H206&lt;1951),VLOOKUP(K206,Masterf!$F$11:$N$25,9),IF(AND(H206&gt;=1951,H206&lt;1956),VLOOKUP(K206,Masterf!$F$11:$N$25,8),IF(AND(H206&gt;=1956,H206&lt;1961),VLOOKUP(K206,Masterf!$F$11:$N$25,7),IF(AND(H206&gt;=1961,H206&lt;1966),VLOOKUP(K206,Masterf!$F$11:$N$25,6),IF(AND(H206&gt;=1966,H206&lt;1971),VLOOKUP(K206,Masterf!$F$11:$N$25,5),IF(AND(H206&gt;=1971,H206&lt;1976),VLOOKUP(K206,Masterf!$F$11:$N$25,4),IF(AND(H206&gt;=1976,H206&lt;1981),VLOOKUP(K206,Masterf!$F$11:$N$25,3),IF(AND(H206&gt;=1981,H206&lt;1986),VLOOKUP(K206,Masterf!$F$11:$N$25,2),"SENIOR"))))))))</f>
        <v>#N/A</v>
      </c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</row>
    <row r="207" spans="2:124" s="5" customFormat="1" ht="30" customHeight="1" x14ac:dyDescent="0.2">
      <c r="B207" s="170"/>
      <c r="C207" s="171"/>
      <c r="D207" s="172"/>
      <c r="E207" s="173"/>
      <c r="F207" s="174" t="s">
        <v>30</v>
      </c>
      <c r="G207" s="175" t="s">
        <v>30</v>
      </c>
      <c r="H207" s="176"/>
      <c r="I207" s="177"/>
      <c r="J207" s="178"/>
      <c r="K207" s="179"/>
      <c r="L207" s="180"/>
      <c r="M207" s="181"/>
      <c r="N207" s="181"/>
      <c r="O207" s="182" t="str">
        <f t="shared" si="31"/>
        <v/>
      </c>
      <c r="P207" s="180"/>
      <c r="Q207" s="181"/>
      <c r="R207" s="181"/>
      <c r="S207" s="182" t="str">
        <f t="shared" si="32"/>
        <v/>
      </c>
      <c r="T207" s="207" t="str">
        <f t="shared" si="33"/>
        <v/>
      </c>
      <c r="U207" s="183" t="str">
        <f t="shared" si="30"/>
        <v xml:space="preserve">   </v>
      </c>
      <c r="V207" s="184" t="str">
        <f t="shared" si="34"/>
        <v xml:space="preserve"> </v>
      </c>
      <c r="W207" s="185" t="str">
        <f t="shared" si="35"/>
        <v/>
      </c>
      <c r="X207" s="209" t="str">
        <f>IF(E207="","",W207*VLOOKUP(2020-H207,Masterh!C$17:D$72,2,FALSE))</f>
        <v/>
      </c>
      <c r="Y207" s="73"/>
      <c r="AA207" s="37"/>
      <c r="AB207" s="32" t="e">
        <f>IF(E207="H",T207-HLOOKUP(V207,Masterh!$C$1:$CX$9,2,FALSE),T207-HLOOKUP(V207,Masterf!$C$1:$CD$9,2,FALSE))</f>
        <v>#VALUE!</v>
      </c>
      <c r="AC207" s="32" t="e">
        <f>IF(E207="H",T207-HLOOKUP(V207,Masterh!$C$1:$CX$9,3,FALSE),T207-HLOOKUP(V207,Masterf!$C$1:$CD$9,3,FALSE))</f>
        <v>#VALUE!</v>
      </c>
      <c r="AD207" s="32" t="e">
        <f>IF(E207="H",T207-HLOOKUP(V207,Masterh!$C$1:$CX$9,4,FALSE),T207-HLOOKUP(V207,Masterf!$C$1:$CD$9,4,FALSE))</f>
        <v>#VALUE!</v>
      </c>
      <c r="AE207" s="32" t="e">
        <f>IF(E207="H",T207-HLOOKUP(V207,Masterh!$C$1:$CX$9,5,FALSE),T207-HLOOKUP(V207,Masterf!$C$1:$CD$9,5,FALSE))</f>
        <v>#VALUE!</v>
      </c>
      <c r="AF207" s="32" t="e">
        <f>IF(E207="H",T207-HLOOKUP(V207,Masterh!$C$1:$CX$9,6,FALSE),T207-HLOOKUP(V207,Masterf!$C$1:$CD$9,6,FALSE))</f>
        <v>#VALUE!</v>
      </c>
      <c r="AG207" s="32" t="e">
        <f>IF(E207="H",T207-HLOOKUP(V207,Masterh!$C$1:$CX$9,7,FALSE),T207-HLOOKUP(V207,Masterf!$C$1:$CD$9,7,FALSE))</f>
        <v>#VALUE!</v>
      </c>
      <c r="AH207" s="32" t="e">
        <f>IF(E207="H",T207-HLOOKUP(V207,Masterh!$C$1:$CX$9,8,FALSE),T207-HLOOKUP(V207,Masterf!$C$1:$CD$9,8,FALSE))</f>
        <v>#VALUE!</v>
      </c>
      <c r="AI207" s="32" t="e">
        <f>IF(E207="H",T207-HLOOKUP(V207,Masterh!$C$1:$CX$9,9,FALSE),T207-HLOOKUP(V207,Masterf!$C$1:$CD$9,9,FALSE))</f>
        <v>#VALUE!</v>
      </c>
      <c r="AJ207" s="51" t="str">
        <f t="shared" si="36"/>
        <v xml:space="preserve"> </v>
      </c>
      <c r="AK207" s="37"/>
      <c r="AL207" s="52" t="str">
        <f t="shared" si="37"/>
        <v xml:space="preserve"> </v>
      </c>
      <c r="AM207" s="53" t="str">
        <f t="shared" si="38"/>
        <v xml:space="preserve"> </v>
      </c>
      <c r="AN207" s="37" t="e">
        <f>IF(AND(H207&lt;1920),VLOOKUP(K207,Masterh!$F$11:$P$29,11),IF(AND(H207&gt;=1920,H207&lt;1941),VLOOKUP(K207,Masterh!$F$11:$P$29,11),IF(AND(H207&gt;=1941,H207&lt;1946),VLOOKUP(K207,Masterh!$F$11:$P$29,10),IF(AND(H207&gt;=1946,H207&lt;1951),VLOOKUP(K207,Masterh!$F$11:$P$29,9),IF(AND(H207&gt;=1951,H207&lt;1956),VLOOKUP(K207,Masterh!$F$11:$P$29,8),IF(AND(H207&gt;=1956,H207&lt;1961),VLOOKUP(K207,Masterh!$F$11:$P$29,7),IF(AND(H207&gt;=1961,H207&lt;1966),VLOOKUP(K207,Masterh!$F$11:$P$29,6),IF(AND(H207&gt;=1966,H207&lt;1971),VLOOKUP(K207,Masterh!$F$11:$P$29,5),IF(AND(H207&gt;=1971,H207&lt;1976),VLOOKUP(K207,Masterh!$F$11:$P$29,4),IF(AND(H207&gt;=1976,H207&lt;1981),VLOOKUP(K207,Masterh!$F$11:$P$29,3),IF(AND(H207&gt;=1981,H207&lt;1986),VLOOKUP(K207,Masterh!$F$11:$P$29,2),"SENIOR")))))))))))</f>
        <v>#N/A</v>
      </c>
      <c r="AO207" s="37" t="e">
        <f>IF(AND(H207&lt;1951),VLOOKUP(K207,Masterf!$F$11:$N$25,9),IF(AND(H207&gt;=1951,H207&lt;1956),VLOOKUP(K207,Masterf!$F$11:$N$25,8),IF(AND(H207&gt;=1956,H207&lt;1961),VLOOKUP(K207,Masterf!$F$11:$N$25,7),IF(AND(H207&gt;=1961,H207&lt;1966),VLOOKUP(K207,Masterf!$F$11:$N$25,6),IF(AND(H207&gt;=1966,H207&lt;1971),VLOOKUP(K207,Masterf!$F$11:$N$25,5),IF(AND(H207&gt;=1971,H207&lt;1976),VLOOKUP(K207,Masterf!$F$11:$N$25,4),IF(AND(H207&gt;=1976,H207&lt;1981),VLOOKUP(K207,Masterf!$F$11:$N$25,3),IF(AND(H207&gt;=1981,H207&lt;1986),VLOOKUP(K207,Masterf!$F$11:$N$25,2),"SENIOR"))))))))</f>
        <v>#N/A</v>
      </c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</row>
    <row r="208" spans="2:124" s="5" customFormat="1" ht="30" customHeight="1" x14ac:dyDescent="0.2">
      <c r="B208" s="170"/>
      <c r="C208" s="171"/>
      <c r="D208" s="172"/>
      <c r="E208" s="173"/>
      <c r="F208" s="174" t="s">
        <v>30</v>
      </c>
      <c r="G208" s="175" t="s">
        <v>30</v>
      </c>
      <c r="H208" s="176"/>
      <c r="I208" s="177"/>
      <c r="J208" s="178" t="s">
        <v>30</v>
      </c>
      <c r="K208" s="179"/>
      <c r="L208" s="180"/>
      <c r="M208" s="181"/>
      <c r="N208" s="181"/>
      <c r="O208" s="182" t="str">
        <f t="shared" si="31"/>
        <v/>
      </c>
      <c r="P208" s="180"/>
      <c r="Q208" s="181"/>
      <c r="R208" s="181"/>
      <c r="S208" s="182" t="str">
        <f t="shared" si="32"/>
        <v/>
      </c>
      <c r="T208" s="207" t="str">
        <f t="shared" si="33"/>
        <v/>
      </c>
      <c r="U208" s="183" t="str">
        <f t="shared" si="30"/>
        <v xml:space="preserve">   </v>
      </c>
      <c r="V208" s="184" t="str">
        <f t="shared" si="34"/>
        <v xml:space="preserve"> </v>
      </c>
      <c r="W208" s="185" t="str">
        <f t="shared" si="35"/>
        <v/>
      </c>
      <c r="X208" s="209" t="str">
        <f>IF(E208="","",W208*VLOOKUP(2020-H208,Masterh!C$17:D$72,2,FALSE))</f>
        <v/>
      </c>
      <c r="Y208" s="73"/>
      <c r="AA208" s="37"/>
      <c r="AB208" s="32" t="e">
        <f>IF(E208="H",T208-HLOOKUP(V208,Masterh!$C$1:$CX$9,2,FALSE),T208-HLOOKUP(V208,Masterf!$C$1:$CD$9,2,FALSE))</f>
        <v>#VALUE!</v>
      </c>
      <c r="AC208" s="32" t="e">
        <f>IF(E208="H",T208-HLOOKUP(V208,Masterh!$C$1:$CX$9,3,FALSE),T208-HLOOKUP(V208,Masterf!$C$1:$CD$9,3,FALSE))</f>
        <v>#VALUE!</v>
      </c>
      <c r="AD208" s="32" t="e">
        <f>IF(E208="H",T208-HLOOKUP(V208,Masterh!$C$1:$CX$9,4,FALSE),T208-HLOOKUP(V208,Masterf!$C$1:$CD$9,4,FALSE))</f>
        <v>#VALUE!</v>
      </c>
      <c r="AE208" s="32" t="e">
        <f>IF(E208="H",T208-HLOOKUP(V208,Masterh!$C$1:$CX$9,5,FALSE),T208-HLOOKUP(V208,Masterf!$C$1:$CD$9,5,FALSE))</f>
        <v>#VALUE!</v>
      </c>
      <c r="AF208" s="32" t="e">
        <f>IF(E208="H",T208-HLOOKUP(V208,Masterh!$C$1:$CX$9,6,FALSE),T208-HLOOKUP(V208,Masterf!$C$1:$CD$9,6,FALSE))</f>
        <v>#VALUE!</v>
      </c>
      <c r="AG208" s="32" t="e">
        <f>IF(E208="H",T208-HLOOKUP(V208,Masterh!$C$1:$CX$9,7,FALSE),T208-HLOOKUP(V208,Masterf!$C$1:$CD$9,7,FALSE))</f>
        <v>#VALUE!</v>
      </c>
      <c r="AH208" s="32" t="e">
        <f>IF(E208="H",T208-HLOOKUP(V208,Masterh!$C$1:$CX$9,8,FALSE),T208-HLOOKUP(V208,Masterf!$C$1:$CD$9,8,FALSE))</f>
        <v>#VALUE!</v>
      </c>
      <c r="AI208" s="32" t="e">
        <f>IF(E208="H",T208-HLOOKUP(V208,Masterh!$C$1:$CX$9,9,FALSE),T208-HLOOKUP(V208,Masterf!$C$1:$CD$9,9,FALSE))</f>
        <v>#VALUE!</v>
      </c>
      <c r="AJ208" s="51" t="str">
        <f t="shared" si="36"/>
        <v xml:space="preserve"> </v>
      </c>
      <c r="AK208" s="37"/>
      <c r="AL208" s="52" t="str">
        <f t="shared" si="37"/>
        <v xml:space="preserve"> </v>
      </c>
      <c r="AM208" s="53" t="str">
        <f t="shared" si="38"/>
        <v xml:space="preserve"> </v>
      </c>
      <c r="AN208" s="37" t="e">
        <f>IF(AND(H208&lt;1920),VLOOKUP(K208,Masterh!$F$11:$P$29,11),IF(AND(H208&gt;=1920,H208&lt;1941),VLOOKUP(K208,Masterh!$F$11:$P$29,11),IF(AND(H208&gt;=1941,H208&lt;1946),VLOOKUP(K208,Masterh!$F$11:$P$29,10),IF(AND(H208&gt;=1946,H208&lt;1951),VLOOKUP(K208,Masterh!$F$11:$P$29,9),IF(AND(H208&gt;=1951,H208&lt;1956),VLOOKUP(K208,Masterh!$F$11:$P$29,8),IF(AND(H208&gt;=1956,H208&lt;1961),VLOOKUP(K208,Masterh!$F$11:$P$29,7),IF(AND(H208&gt;=1961,H208&lt;1966),VLOOKUP(K208,Masterh!$F$11:$P$29,6),IF(AND(H208&gt;=1966,H208&lt;1971),VLOOKUP(K208,Masterh!$F$11:$P$29,5),IF(AND(H208&gt;=1971,H208&lt;1976),VLOOKUP(K208,Masterh!$F$11:$P$29,4),IF(AND(H208&gt;=1976,H208&lt;1981),VLOOKUP(K208,Masterh!$F$11:$P$29,3),IF(AND(H208&gt;=1981,H208&lt;1986),VLOOKUP(K208,Masterh!$F$11:$P$29,2),"SENIOR")))))))))))</f>
        <v>#N/A</v>
      </c>
      <c r="AO208" s="37" t="e">
        <f>IF(AND(H208&lt;1951),VLOOKUP(K208,Masterf!$F$11:$N$25,9),IF(AND(H208&gt;=1951,H208&lt;1956),VLOOKUP(K208,Masterf!$F$11:$N$25,8),IF(AND(H208&gt;=1956,H208&lt;1961),VLOOKUP(K208,Masterf!$F$11:$N$25,7),IF(AND(H208&gt;=1961,H208&lt;1966),VLOOKUP(K208,Masterf!$F$11:$N$25,6),IF(AND(H208&gt;=1966,H208&lt;1971),VLOOKUP(K208,Masterf!$F$11:$N$25,5),IF(AND(H208&gt;=1971,H208&lt;1976),VLOOKUP(K208,Masterf!$F$11:$N$25,4),IF(AND(H208&gt;=1976,H208&lt;1981),VLOOKUP(K208,Masterf!$F$11:$N$25,3),IF(AND(H208&gt;=1981,H208&lt;1986),VLOOKUP(K208,Masterf!$F$11:$N$25,2),"SENIOR"))))))))</f>
        <v>#N/A</v>
      </c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</row>
    <row r="209" spans="2:124" s="5" customFormat="1" ht="30" customHeight="1" x14ac:dyDescent="0.2">
      <c r="B209" s="170"/>
      <c r="C209" s="171"/>
      <c r="D209" s="172"/>
      <c r="E209" s="173"/>
      <c r="F209" s="174" t="s">
        <v>30</v>
      </c>
      <c r="G209" s="175" t="s">
        <v>30</v>
      </c>
      <c r="H209" s="176"/>
      <c r="I209" s="177"/>
      <c r="J209" s="178" t="s">
        <v>30</v>
      </c>
      <c r="K209" s="179"/>
      <c r="L209" s="180"/>
      <c r="M209" s="181"/>
      <c r="N209" s="181"/>
      <c r="O209" s="182" t="str">
        <f t="shared" si="31"/>
        <v/>
      </c>
      <c r="P209" s="180"/>
      <c r="Q209" s="181"/>
      <c r="R209" s="181"/>
      <c r="S209" s="182" t="str">
        <f t="shared" si="32"/>
        <v/>
      </c>
      <c r="T209" s="207" t="str">
        <f t="shared" si="33"/>
        <v/>
      </c>
      <c r="U209" s="183" t="str">
        <f t="shared" si="30"/>
        <v xml:space="preserve">   </v>
      </c>
      <c r="V209" s="184" t="str">
        <f t="shared" si="34"/>
        <v xml:space="preserve"> </v>
      </c>
      <c r="W209" s="185" t="str">
        <f t="shared" si="35"/>
        <v/>
      </c>
      <c r="X209" s="209" t="str">
        <f>IF(E209="","",W209*VLOOKUP(2020-H209,Masterh!C$17:D$72,2,FALSE))</f>
        <v/>
      </c>
      <c r="Y209" s="73"/>
      <c r="AA209" s="37"/>
      <c r="AB209" s="32" t="e">
        <f>IF(E209="H",T209-HLOOKUP(V209,Masterh!$C$1:$CX$9,2,FALSE),T209-HLOOKUP(V209,Masterf!$C$1:$CD$9,2,FALSE))</f>
        <v>#VALUE!</v>
      </c>
      <c r="AC209" s="32" t="e">
        <f>IF(E209="H",T209-HLOOKUP(V209,Masterh!$C$1:$CX$9,3,FALSE),T209-HLOOKUP(V209,Masterf!$C$1:$CD$9,3,FALSE))</f>
        <v>#VALUE!</v>
      </c>
      <c r="AD209" s="32" t="e">
        <f>IF(E209="H",T209-HLOOKUP(V209,Masterh!$C$1:$CX$9,4,FALSE),T209-HLOOKUP(V209,Masterf!$C$1:$CD$9,4,FALSE))</f>
        <v>#VALUE!</v>
      </c>
      <c r="AE209" s="32" t="e">
        <f>IF(E209="H",T209-HLOOKUP(V209,Masterh!$C$1:$CX$9,5,FALSE),T209-HLOOKUP(V209,Masterf!$C$1:$CD$9,5,FALSE))</f>
        <v>#VALUE!</v>
      </c>
      <c r="AF209" s="32" t="e">
        <f>IF(E209="H",T209-HLOOKUP(V209,Masterh!$C$1:$CX$9,6,FALSE),T209-HLOOKUP(V209,Masterf!$C$1:$CD$9,6,FALSE))</f>
        <v>#VALUE!</v>
      </c>
      <c r="AG209" s="32" t="e">
        <f>IF(E209="H",T209-HLOOKUP(V209,Masterh!$C$1:$CX$9,7,FALSE),T209-HLOOKUP(V209,Masterf!$C$1:$CD$9,7,FALSE))</f>
        <v>#VALUE!</v>
      </c>
      <c r="AH209" s="32" t="e">
        <f>IF(E209="H",T209-HLOOKUP(V209,Masterh!$C$1:$CX$9,8,FALSE),T209-HLOOKUP(V209,Masterf!$C$1:$CD$9,8,FALSE))</f>
        <v>#VALUE!</v>
      </c>
      <c r="AI209" s="32" t="e">
        <f>IF(E209="H",T209-HLOOKUP(V209,Masterh!$C$1:$CX$9,9,FALSE),T209-HLOOKUP(V209,Masterf!$C$1:$CD$9,9,FALSE))</f>
        <v>#VALUE!</v>
      </c>
      <c r="AJ209" s="51" t="str">
        <f t="shared" si="36"/>
        <v xml:space="preserve"> </v>
      </c>
      <c r="AK209" s="37"/>
      <c r="AL209" s="52" t="str">
        <f t="shared" si="37"/>
        <v xml:space="preserve"> </v>
      </c>
      <c r="AM209" s="53" t="str">
        <f t="shared" si="38"/>
        <v xml:space="preserve"> </v>
      </c>
      <c r="AN209" s="37" t="e">
        <f>IF(AND(H209&lt;1920),VLOOKUP(K209,Masterh!$F$11:$P$29,11),IF(AND(H209&gt;=1920,H209&lt;1941),VLOOKUP(K209,Masterh!$F$11:$P$29,11),IF(AND(H209&gt;=1941,H209&lt;1946),VLOOKUP(K209,Masterh!$F$11:$P$29,10),IF(AND(H209&gt;=1946,H209&lt;1951),VLOOKUP(K209,Masterh!$F$11:$P$29,9),IF(AND(H209&gt;=1951,H209&lt;1956),VLOOKUP(K209,Masterh!$F$11:$P$29,8),IF(AND(H209&gt;=1956,H209&lt;1961),VLOOKUP(K209,Masterh!$F$11:$P$29,7),IF(AND(H209&gt;=1961,H209&lt;1966),VLOOKUP(K209,Masterh!$F$11:$P$29,6),IF(AND(H209&gt;=1966,H209&lt;1971),VLOOKUP(K209,Masterh!$F$11:$P$29,5),IF(AND(H209&gt;=1971,H209&lt;1976),VLOOKUP(K209,Masterh!$F$11:$P$29,4),IF(AND(H209&gt;=1976,H209&lt;1981),VLOOKUP(K209,Masterh!$F$11:$P$29,3),IF(AND(H209&gt;=1981,H209&lt;1986),VLOOKUP(K209,Masterh!$F$11:$P$29,2),"SENIOR")))))))))))</f>
        <v>#N/A</v>
      </c>
      <c r="AO209" s="37" t="e">
        <f>IF(AND(H209&lt;1951),VLOOKUP(K209,Masterf!$F$11:$N$25,9),IF(AND(H209&gt;=1951,H209&lt;1956),VLOOKUP(K209,Masterf!$F$11:$N$25,8),IF(AND(H209&gt;=1956,H209&lt;1961),VLOOKUP(K209,Masterf!$F$11:$N$25,7),IF(AND(H209&gt;=1961,H209&lt;1966),VLOOKUP(K209,Masterf!$F$11:$N$25,6),IF(AND(H209&gt;=1966,H209&lt;1971),VLOOKUP(K209,Masterf!$F$11:$N$25,5),IF(AND(H209&gt;=1971,H209&lt;1976),VLOOKUP(K209,Masterf!$F$11:$N$25,4),IF(AND(H209&gt;=1976,H209&lt;1981),VLOOKUP(K209,Masterf!$F$11:$N$25,3),IF(AND(H209&gt;=1981,H209&lt;1986),VLOOKUP(K209,Masterf!$F$11:$N$25,2),"SENIOR"))))))))</f>
        <v>#N/A</v>
      </c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</row>
    <row r="210" spans="2:124" s="5" customFormat="1" ht="30" customHeight="1" x14ac:dyDescent="0.2">
      <c r="B210" s="170"/>
      <c r="C210" s="171"/>
      <c r="D210" s="172"/>
      <c r="E210" s="173"/>
      <c r="F210" s="174"/>
      <c r="G210" s="175"/>
      <c r="H210" s="176"/>
      <c r="I210" s="177"/>
      <c r="J210" s="178"/>
      <c r="K210" s="179"/>
      <c r="L210" s="180"/>
      <c r="M210" s="181"/>
      <c r="N210" s="181"/>
      <c r="O210" s="182" t="str">
        <f t="shared" si="31"/>
        <v/>
      </c>
      <c r="P210" s="180"/>
      <c r="Q210" s="181"/>
      <c r="R210" s="181"/>
      <c r="S210" s="182" t="str">
        <f t="shared" si="32"/>
        <v/>
      </c>
      <c r="T210" s="207" t="str">
        <f t="shared" si="33"/>
        <v/>
      </c>
      <c r="U210" s="183" t="str">
        <f t="shared" si="30"/>
        <v xml:space="preserve">   </v>
      </c>
      <c r="V210" s="184" t="str">
        <f t="shared" si="34"/>
        <v xml:space="preserve"> </v>
      </c>
      <c r="W210" s="185" t="str">
        <f t="shared" si="35"/>
        <v/>
      </c>
      <c r="X210" s="209" t="str">
        <f>IF(E210="","",W210*VLOOKUP(2020-H210,Masterh!C$17:D$72,2,FALSE))</f>
        <v/>
      </c>
      <c r="Y210" s="73"/>
      <c r="AA210" s="37"/>
      <c r="AB210" s="32" t="e">
        <f>IF(E210="H",T210-HLOOKUP(V210,Masterh!$C$1:$CX$9,2,FALSE),T210-HLOOKUP(V210,Masterf!$C$1:$CD$9,2,FALSE))</f>
        <v>#VALUE!</v>
      </c>
      <c r="AC210" s="32" t="e">
        <f>IF(E210="H",T210-HLOOKUP(V210,Masterh!$C$1:$CX$9,3,FALSE),T210-HLOOKUP(V210,Masterf!$C$1:$CD$9,3,FALSE))</f>
        <v>#VALUE!</v>
      </c>
      <c r="AD210" s="32" t="e">
        <f>IF(E210="H",T210-HLOOKUP(V210,Masterh!$C$1:$CX$9,4,FALSE),T210-HLOOKUP(V210,Masterf!$C$1:$CD$9,4,FALSE))</f>
        <v>#VALUE!</v>
      </c>
      <c r="AE210" s="32" t="e">
        <f>IF(E210="H",T210-HLOOKUP(V210,Masterh!$C$1:$CX$9,5,FALSE),T210-HLOOKUP(V210,Masterf!$C$1:$CD$9,5,FALSE))</f>
        <v>#VALUE!</v>
      </c>
      <c r="AF210" s="32" t="e">
        <f>IF(E210="H",T210-HLOOKUP(V210,Masterh!$C$1:$CX$9,6,FALSE),T210-HLOOKUP(V210,Masterf!$C$1:$CD$9,6,FALSE))</f>
        <v>#VALUE!</v>
      </c>
      <c r="AG210" s="32" t="e">
        <f>IF(E210="H",T210-HLOOKUP(V210,Masterh!$C$1:$CX$9,7,FALSE),T210-HLOOKUP(V210,Masterf!$C$1:$CD$9,7,FALSE))</f>
        <v>#VALUE!</v>
      </c>
      <c r="AH210" s="32" t="e">
        <f>IF(E210="H",T210-HLOOKUP(V210,Masterh!$C$1:$CX$9,8,FALSE),T210-HLOOKUP(V210,Masterf!$C$1:$CD$9,8,FALSE))</f>
        <v>#VALUE!</v>
      </c>
      <c r="AI210" s="32" t="e">
        <f>IF(E210="H",T210-HLOOKUP(V210,Masterh!$C$1:$CX$9,9,FALSE),T210-HLOOKUP(V210,Masterf!$C$1:$CD$9,9,FALSE))</f>
        <v>#VALUE!</v>
      </c>
      <c r="AJ210" s="51" t="str">
        <f t="shared" si="36"/>
        <v xml:space="preserve"> </v>
      </c>
      <c r="AK210" s="37"/>
      <c r="AL210" s="52" t="str">
        <f t="shared" si="37"/>
        <v xml:space="preserve"> </v>
      </c>
      <c r="AM210" s="53" t="str">
        <f t="shared" si="38"/>
        <v xml:space="preserve"> </v>
      </c>
      <c r="AN210" s="37" t="e">
        <f>IF(AND(H210&lt;1920),VLOOKUP(K210,Masterh!$F$11:$P$29,11),IF(AND(H210&gt;=1920,H210&lt;1941),VLOOKUP(K210,Masterh!$F$11:$P$29,11),IF(AND(H210&gt;=1941,H210&lt;1946),VLOOKUP(K210,Masterh!$F$11:$P$29,10),IF(AND(H210&gt;=1946,H210&lt;1951),VLOOKUP(K210,Masterh!$F$11:$P$29,9),IF(AND(H210&gt;=1951,H210&lt;1956),VLOOKUP(K210,Masterh!$F$11:$P$29,8),IF(AND(H210&gt;=1956,H210&lt;1961),VLOOKUP(K210,Masterh!$F$11:$P$29,7),IF(AND(H210&gt;=1961,H210&lt;1966),VLOOKUP(K210,Masterh!$F$11:$P$29,6),IF(AND(H210&gt;=1966,H210&lt;1971),VLOOKUP(K210,Masterh!$F$11:$P$29,5),IF(AND(H210&gt;=1971,H210&lt;1976),VLOOKUP(K210,Masterh!$F$11:$P$29,4),IF(AND(H210&gt;=1976,H210&lt;1981),VLOOKUP(K210,Masterh!$F$11:$P$29,3),IF(AND(H210&gt;=1981,H210&lt;1986),VLOOKUP(K210,Masterh!$F$11:$P$29,2),"SENIOR")))))))))))</f>
        <v>#N/A</v>
      </c>
      <c r="AO210" s="37" t="e">
        <f>IF(AND(H210&lt;1951),VLOOKUP(K210,Masterf!$F$11:$N$25,9),IF(AND(H210&gt;=1951,H210&lt;1956),VLOOKUP(K210,Masterf!$F$11:$N$25,8),IF(AND(H210&gt;=1956,H210&lt;1961),VLOOKUP(K210,Masterf!$F$11:$N$25,7),IF(AND(H210&gt;=1961,H210&lt;1966),VLOOKUP(K210,Masterf!$F$11:$N$25,6),IF(AND(H210&gt;=1966,H210&lt;1971),VLOOKUP(K210,Masterf!$F$11:$N$25,5),IF(AND(H210&gt;=1971,H210&lt;1976),VLOOKUP(K210,Masterf!$F$11:$N$25,4),IF(AND(H210&gt;=1976,H210&lt;1981),VLOOKUP(K210,Masterf!$F$11:$N$25,3),IF(AND(H210&gt;=1981,H210&lt;1986),VLOOKUP(K210,Masterf!$F$11:$N$25,2),"SENIOR"))))))))</f>
        <v>#N/A</v>
      </c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</row>
    <row r="211" spans="2:124" s="5" customFormat="1" ht="30" customHeight="1" x14ac:dyDescent="0.2">
      <c r="B211" s="170"/>
      <c r="C211" s="171"/>
      <c r="D211" s="172"/>
      <c r="E211" s="173"/>
      <c r="F211" s="174" t="s">
        <v>30</v>
      </c>
      <c r="G211" s="175" t="s">
        <v>30</v>
      </c>
      <c r="H211" s="176"/>
      <c r="I211" s="177"/>
      <c r="J211" s="178" t="s">
        <v>30</v>
      </c>
      <c r="K211" s="179"/>
      <c r="L211" s="180"/>
      <c r="M211" s="181"/>
      <c r="N211" s="181"/>
      <c r="O211" s="182" t="str">
        <f t="shared" si="31"/>
        <v/>
      </c>
      <c r="P211" s="180"/>
      <c r="Q211" s="181"/>
      <c r="R211" s="181"/>
      <c r="S211" s="182" t="str">
        <f t="shared" si="32"/>
        <v/>
      </c>
      <c r="T211" s="207" t="str">
        <f t="shared" si="33"/>
        <v/>
      </c>
      <c r="U211" s="183" t="str">
        <f t="shared" si="30"/>
        <v xml:space="preserve">   </v>
      </c>
      <c r="V211" s="184" t="str">
        <f t="shared" si="34"/>
        <v xml:space="preserve"> </v>
      </c>
      <c r="W211" s="185" t="str">
        <f t="shared" si="35"/>
        <v/>
      </c>
      <c r="X211" s="209" t="str">
        <f>IF(E211="","",W211*VLOOKUP(2020-H211,Masterh!C$17:D$72,2,FALSE))</f>
        <v/>
      </c>
      <c r="Y211" s="73"/>
      <c r="AA211" s="37"/>
      <c r="AB211" s="32" t="e">
        <f>IF(E211="H",T211-HLOOKUP(V211,Masterh!$C$1:$CX$9,2,FALSE),T211-HLOOKUP(V211,Masterf!$C$1:$CD$9,2,FALSE))</f>
        <v>#VALUE!</v>
      </c>
      <c r="AC211" s="32" t="e">
        <f>IF(E211="H",T211-HLOOKUP(V211,Masterh!$C$1:$CX$9,3,FALSE),T211-HLOOKUP(V211,Masterf!$C$1:$CD$9,3,FALSE))</f>
        <v>#VALUE!</v>
      </c>
      <c r="AD211" s="32" t="e">
        <f>IF(E211="H",T211-HLOOKUP(V211,Masterh!$C$1:$CX$9,4,FALSE),T211-HLOOKUP(V211,Masterf!$C$1:$CD$9,4,FALSE))</f>
        <v>#VALUE!</v>
      </c>
      <c r="AE211" s="32" t="e">
        <f>IF(E211="H",T211-HLOOKUP(V211,Masterh!$C$1:$CX$9,5,FALSE),T211-HLOOKUP(V211,Masterf!$C$1:$CD$9,5,FALSE))</f>
        <v>#VALUE!</v>
      </c>
      <c r="AF211" s="32" t="e">
        <f>IF(E211="H",T211-HLOOKUP(V211,Masterh!$C$1:$CX$9,6,FALSE),T211-HLOOKUP(V211,Masterf!$C$1:$CD$9,6,FALSE))</f>
        <v>#VALUE!</v>
      </c>
      <c r="AG211" s="32" t="e">
        <f>IF(E211="H",T211-HLOOKUP(V211,Masterh!$C$1:$CX$9,7,FALSE),T211-HLOOKUP(V211,Masterf!$C$1:$CD$9,7,FALSE))</f>
        <v>#VALUE!</v>
      </c>
      <c r="AH211" s="32" t="e">
        <f>IF(E211="H",T211-HLOOKUP(V211,Masterh!$C$1:$CX$9,8,FALSE),T211-HLOOKUP(V211,Masterf!$C$1:$CD$9,8,FALSE))</f>
        <v>#VALUE!</v>
      </c>
      <c r="AI211" s="32" t="e">
        <f>IF(E211="H",T211-HLOOKUP(V211,Masterh!$C$1:$CX$9,9,FALSE),T211-HLOOKUP(V211,Masterf!$C$1:$CD$9,9,FALSE))</f>
        <v>#VALUE!</v>
      </c>
      <c r="AJ211" s="51" t="str">
        <f t="shared" si="36"/>
        <v xml:space="preserve"> </v>
      </c>
      <c r="AK211" s="37"/>
      <c r="AL211" s="52" t="str">
        <f t="shared" si="37"/>
        <v xml:space="preserve"> </v>
      </c>
      <c r="AM211" s="53" t="str">
        <f t="shared" si="38"/>
        <v xml:space="preserve"> </v>
      </c>
      <c r="AN211" s="37" t="e">
        <f>IF(AND(H211&lt;1920),VLOOKUP(K211,Masterh!$F$11:$P$29,11),IF(AND(H211&gt;=1920,H211&lt;1941),VLOOKUP(K211,Masterh!$F$11:$P$29,11),IF(AND(H211&gt;=1941,H211&lt;1946),VLOOKUP(K211,Masterh!$F$11:$P$29,10),IF(AND(H211&gt;=1946,H211&lt;1951),VLOOKUP(K211,Masterh!$F$11:$P$29,9),IF(AND(H211&gt;=1951,H211&lt;1956),VLOOKUP(K211,Masterh!$F$11:$P$29,8),IF(AND(H211&gt;=1956,H211&lt;1961),VLOOKUP(K211,Masterh!$F$11:$P$29,7),IF(AND(H211&gt;=1961,H211&lt;1966),VLOOKUP(K211,Masterh!$F$11:$P$29,6),IF(AND(H211&gt;=1966,H211&lt;1971),VLOOKUP(K211,Masterh!$F$11:$P$29,5),IF(AND(H211&gt;=1971,H211&lt;1976),VLOOKUP(K211,Masterh!$F$11:$P$29,4),IF(AND(H211&gt;=1976,H211&lt;1981),VLOOKUP(K211,Masterh!$F$11:$P$29,3),IF(AND(H211&gt;=1981,H211&lt;1986),VLOOKUP(K211,Masterh!$F$11:$P$29,2),"SENIOR")))))))))))</f>
        <v>#N/A</v>
      </c>
      <c r="AO211" s="37" t="e">
        <f>IF(AND(H211&lt;1951),VLOOKUP(K211,Masterf!$F$11:$N$25,9),IF(AND(H211&gt;=1951,H211&lt;1956),VLOOKUP(K211,Masterf!$F$11:$N$25,8),IF(AND(H211&gt;=1956,H211&lt;1961),VLOOKUP(K211,Masterf!$F$11:$N$25,7),IF(AND(H211&gt;=1961,H211&lt;1966),VLOOKUP(K211,Masterf!$F$11:$N$25,6),IF(AND(H211&gt;=1966,H211&lt;1971),VLOOKUP(K211,Masterf!$F$11:$N$25,5),IF(AND(H211&gt;=1971,H211&lt;1976),VLOOKUP(K211,Masterf!$F$11:$N$25,4),IF(AND(H211&gt;=1976,H211&lt;1981),VLOOKUP(K211,Masterf!$F$11:$N$25,3),IF(AND(H211&gt;=1981,H211&lt;1986),VLOOKUP(K211,Masterf!$F$11:$N$25,2),"SENIOR"))))))))</f>
        <v>#N/A</v>
      </c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</row>
    <row r="212" spans="2:124" s="5" customFormat="1" ht="30" customHeight="1" x14ac:dyDescent="0.2">
      <c r="B212" s="170"/>
      <c r="C212" s="171"/>
      <c r="D212" s="172"/>
      <c r="E212" s="173"/>
      <c r="F212" s="174" t="s">
        <v>30</v>
      </c>
      <c r="G212" s="175" t="s">
        <v>30</v>
      </c>
      <c r="H212" s="176"/>
      <c r="I212" s="177"/>
      <c r="J212" s="178" t="s">
        <v>30</v>
      </c>
      <c r="K212" s="179"/>
      <c r="L212" s="180"/>
      <c r="M212" s="181"/>
      <c r="N212" s="181"/>
      <c r="O212" s="182" t="str">
        <f t="shared" si="31"/>
        <v/>
      </c>
      <c r="P212" s="180"/>
      <c r="Q212" s="181"/>
      <c r="R212" s="181"/>
      <c r="S212" s="182" t="str">
        <f t="shared" si="32"/>
        <v/>
      </c>
      <c r="T212" s="207" t="str">
        <f t="shared" si="33"/>
        <v/>
      </c>
      <c r="U212" s="183" t="str">
        <f t="shared" si="30"/>
        <v xml:space="preserve">   </v>
      </c>
      <c r="V212" s="184" t="str">
        <f t="shared" si="34"/>
        <v xml:space="preserve"> </v>
      </c>
      <c r="W212" s="185" t="str">
        <f t="shared" si="35"/>
        <v/>
      </c>
      <c r="X212" s="209" t="str">
        <f>IF(E212="","",W212*VLOOKUP(2020-H212,Masterh!C$17:D$72,2,FALSE))</f>
        <v/>
      </c>
      <c r="Y212" s="73"/>
      <c r="AA212" s="37"/>
      <c r="AB212" s="32" t="e">
        <f>IF(E212="H",T212-HLOOKUP(V212,Masterh!$C$1:$CX$9,2,FALSE),T212-HLOOKUP(V212,Masterf!$C$1:$CD$9,2,FALSE))</f>
        <v>#VALUE!</v>
      </c>
      <c r="AC212" s="32" t="e">
        <f>IF(E212="H",T212-HLOOKUP(V212,Masterh!$C$1:$CX$9,3,FALSE),T212-HLOOKUP(V212,Masterf!$C$1:$CD$9,3,FALSE))</f>
        <v>#VALUE!</v>
      </c>
      <c r="AD212" s="32" t="e">
        <f>IF(E212="H",T212-HLOOKUP(V212,Masterh!$C$1:$CX$9,4,FALSE),T212-HLOOKUP(V212,Masterf!$C$1:$CD$9,4,FALSE))</f>
        <v>#VALUE!</v>
      </c>
      <c r="AE212" s="32" t="e">
        <f>IF(E212="H",T212-HLOOKUP(V212,Masterh!$C$1:$CX$9,5,FALSE),T212-HLOOKUP(V212,Masterf!$C$1:$CD$9,5,FALSE))</f>
        <v>#VALUE!</v>
      </c>
      <c r="AF212" s="32" t="e">
        <f>IF(E212="H",T212-HLOOKUP(V212,Masterh!$C$1:$CX$9,6,FALSE),T212-HLOOKUP(V212,Masterf!$C$1:$CD$9,6,FALSE))</f>
        <v>#VALUE!</v>
      </c>
      <c r="AG212" s="32" t="e">
        <f>IF(E212="H",T212-HLOOKUP(V212,Masterh!$C$1:$CX$9,7,FALSE),T212-HLOOKUP(V212,Masterf!$C$1:$CD$9,7,FALSE))</f>
        <v>#VALUE!</v>
      </c>
      <c r="AH212" s="32" t="e">
        <f>IF(E212="H",T212-HLOOKUP(V212,Masterh!$C$1:$CX$9,8,FALSE),T212-HLOOKUP(V212,Masterf!$C$1:$CD$9,8,FALSE))</f>
        <v>#VALUE!</v>
      </c>
      <c r="AI212" s="32" t="e">
        <f>IF(E212="H",T212-HLOOKUP(V212,Masterh!$C$1:$CX$9,9,FALSE),T212-HLOOKUP(V212,Masterf!$C$1:$CD$9,9,FALSE))</f>
        <v>#VALUE!</v>
      </c>
      <c r="AJ212" s="51" t="str">
        <f t="shared" si="36"/>
        <v xml:space="preserve"> </v>
      </c>
      <c r="AK212" s="37"/>
      <c r="AL212" s="52" t="str">
        <f t="shared" si="37"/>
        <v xml:space="preserve"> </v>
      </c>
      <c r="AM212" s="53" t="str">
        <f t="shared" si="38"/>
        <v xml:space="preserve"> </v>
      </c>
      <c r="AN212" s="37" t="e">
        <f>IF(AND(H212&lt;1920),VLOOKUP(K212,Masterh!$F$11:$P$29,11),IF(AND(H212&gt;=1920,H212&lt;1941),VLOOKUP(K212,Masterh!$F$11:$P$29,11),IF(AND(H212&gt;=1941,H212&lt;1946),VLOOKUP(K212,Masterh!$F$11:$P$29,10),IF(AND(H212&gt;=1946,H212&lt;1951),VLOOKUP(K212,Masterh!$F$11:$P$29,9),IF(AND(H212&gt;=1951,H212&lt;1956),VLOOKUP(K212,Masterh!$F$11:$P$29,8),IF(AND(H212&gt;=1956,H212&lt;1961),VLOOKUP(K212,Masterh!$F$11:$P$29,7),IF(AND(H212&gt;=1961,H212&lt;1966),VLOOKUP(K212,Masterh!$F$11:$P$29,6),IF(AND(H212&gt;=1966,H212&lt;1971),VLOOKUP(K212,Masterh!$F$11:$P$29,5),IF(AND(H212&gt;=1971,H212&lt;1976),VLOOKUP(K212,Masterh!$F$11:$P$29,4),IF(AND(H212&gt;=1976,H212&lt;1981),VLOOKUP(K212,Masterh!$F$11:$P$29,3),IF(AND(H212&gt;=1981,H212&lt;1986),VLOOKUP(K212,Masterh!$F$11:$P$29,2),"SENIOR")))))))))))</f>
        <v>#N/A</v>
      </c>
      <c r="AO212" s="37" t="e">
        <f>IF(AND(H212&lt;1951),VLOOKUP(K212,Masterf!$F$11:$N$25,9),IF(AND(H212&gt;=1951,H212&lt;1956),VLOOKUP(K212,Masterf!$F$11:$N$25,8),IF(AND(H212&gt;=1956,H212&lt;1961),VLOOKUP(K212,Masterf!$F$11:$N$25,7),IF(AND(H212&gt;=1961,H212&lt;1966),VLOOKUP(K212,Masterf!$F$11:$N$25,6),IF(AND(H212&gt;=1966,H212&lt;1971),VLOOKUP(K212,Masterf!$F$11:$N$25,5),IF(AND(H212&gt;=1971,H212&lt;1976),VLOOKUP(K212,Masterf!$F$11:$N$25,4),IF(AND(H212&gt;=1976,H212&lt;1981),VLOOKUP(K212,Masterf!$F$11:$N$25,3),IF(AND(H212&gt;=1981,H212&lt;1986),VLOOKUP(K212,Masterf!$F$11:$N$25,2),"SENIOR"))))))))</f>
        <v>#N/A</v>
      </c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</row>
    <row r="213" spans="2:124" s="5" customFormat="1" ht="30" customHeight="1" x14ac:dyDescent="0.2">
      <c r="B213" s="170"/>
      <c r="C213" s="171"/>
      <c r="D213" s="172"/>
      <c r="E213" s="173"/>
      <c r="F213" s="174" t="s">
        <v>30</v>
      </c>
      <c r="G213" s="175" t="s">
        <v>30</v>
      </c>
      <c r="H213" s="176"/>
      <c r="I213" s="177"/>
      <c r="J213" s="178" t="s">
        <v>30</v>
      </c>
      <c r="K213" s="179"/>
      <c r="L213" s="180"/>
      <c r="M213" s="181"/>
      <c r="N213" s="181"/>
      <c r="O213" s="182" t="str">
        <f t="shared" si="31"/>
        <v/>
      </c>
      <c r="P213" s="180"/>
      <c r="Q213" s="181"/>
      <c r="R213" s="181"/>
      <c r="S213" s="182" t="str">
        <f t="shared" si="32"/>
        <v/>
      </c>
      <c r="T213" s="207" t="str">
        <f t="shared" si="33"/>
        <v/>
      </c>
      <c r="U213" s="183" t="str">
        <f t="shared" si="30"/>
        <v xml:space="preserve">   </v>
      </c>
      <c r="V213" s="184" t="str">
        <f t="shared" si="34"/>
        <v xml:space="preserve"> </v>
      </c>
      <c r="W213" s="185" t="str">
        <f t="shared" si="35"/>
        <v/>
      </c>
      <c r="X213" s="209" t="str">
        <f>IF(E213="","",W213*VLOOKUP(2020-H213,Masterh!C$17:D$72,2,FALSE))</f>
        <v/>
      </c>
      <c r="Y213" s="73"/>
      <c r="AA213" s="37"/>
      <c r="AB213" s="32" t="e">
        <f>IF(E213="H",T213-HLOOKUP(V213,Masterh!$C$1:$CX$9,2,FALSE),T213-HLOOKUP(V213,Masterf!$C$1:$CD$9,2,FALSE))</f>
        <v>#VALUE!</v>
      </c>
      <c r="AC213" s="32" t="e">
        <f>IF(E213="H",T213-HLOOKUP(V213,Masterh!$C$1:$CX$9,3,FALSE),T213-HLOOKUP(V213,Masterf!$C$1:$CD$9,3,FALSE))</f>
        <v>#VALUE!</v>
      </c>
      <c r="AD213" s="32" t="e">
        <f>IF(E213="H",T213-HLOOKUP(V213,Masterh!$C$1:$CX$9,4,FALSE),T213-HLOOKUP(V213,Masterf!$C$1:$CD$9,4,FALSE))</f>
        <v>#VALUE!</v>
      </c>
      <c r="AE213" s="32" t="e">
        <f>IF(E213="H",T213-HLOOKUP(V213,Masterh!$C$1:$CX$9,5,FALSE),T213-HLOOKUP(V213,Masterf!$C$1:$CD$9,5,FALSE))</f>
        <v>#VALUE!</v>
      </c>
      <c r="AF213" s="32" t="e">
        <f>IF(E213="H",T213-HLOOKUP(V213,Masterh!$C$1:$CX$9,6,FALSE),T213-HLOOKUP(V213,Masterf!$C$1:$CD$9,6,FALSE))</f>
        <v>#VALUE!</v>
      </c>
      <c r="AG213" s="32" t="e">
        <f>IF(E213="H",T213-HLOOKUP(V213,Masterh!$C$1:$CX$9,7,FALSE),T213-HLOOKUP(V213,Masterf!$C$1:$CD$9,7,FALSE))</f>
        <v>#VALUE!</v>
      </c>
      <c r="AH213" s="32" t="e">
        <f>IF(E213="H",T213-HLOOKUP(V213,Masterh!$C$1:$CX$9,8,FALSE),T213-HLOOKUP(V213,Masterf!$C$1:$CD$9,8,FALSE))</f>
        <v>#VALUE!</v>
      </c>
      <c r="AI213" s="32" t="e">
        <f>IF(E213="H",T213-HLOOKUP(V213,Masterh!$C$1:$CX$9,9,FALSE),T213-HLOOKUP(V213,Masterf!$C$1:$CD$9,9,FALSE))</f>
        <v>#VALUE!</v>
      </c>
      <c r="AJ213" s="51" t="str">
        <f t="shared" si="36"/>
        <v xml:space="preserve"> </v>
      </c>
      <c r="AK213" s="37"/>
      <c r="AL213" s="52" t="str">
        <f t="shared" si="37"/>
        <v xml:space="preserve"> </v>
      </c>
      <c r="AM213" s="53" t="str">
        <f t="shared" si="38"/>
        <v xml:space="preserve"> </v>
      </c>
      <c r="AN213" s="37" t="e">
        <f>IF(AND(H213&lt;1920),VLOOKUP(K213,Masterh!$F$11:$P$29,11),IF(AND(H213&gt;=1920,H213&lt;1941),VLOOKUP(K213,Masterh!$F$11:$P$29,11),IF(AND(H213&gt;=1941,H213&lt;1946),VLOOKUP(K213,Masterh!$F$11:$P$29,10),IF(AND(H213&gt;=1946,H213&lt;1951),VLOOKUP(K213,Masterh!$F$11:$P$29,9),IF(AND(H213&gt;=1951,H213&lt;1956),VLOOKUP(K213,Masterh!$F$11:$P$29,8),IF(AND(H213&gt;=1956,H213&lt;1961),VLOOKUP(K213,Masterh!$F$11:$P$29,7),IF(AND(H213&gt;=1961,H213&lt;1966),VLOOKUP(K213,Masterh!$F$11:$P$29,6),IF(AND(H213&gt;=1966,H213&lt;1971),VLOOKUP(K213,Masterh!$F$11:$P$29,5),IF(AND(H213&gt;=1971,H213&lt;1976),VLOOKUP(K213,Masterh!$F$11:$P$29,4),IF(AND(H213&gt;=1976,H213&lt;1981),VLOOKUP(K213,Masterh!$F$11:$P$29,3),IF(AND(H213&gt;=1981,H213&lt;1986),VLOOKUP(K213,Masterh!$F$11:$P$29,2),"SENIOR")))))))))))</f>
        <v>#N/A</v>
      </c>
      <c r="AO213" s="37" t="e">
        <f>IF(AND(H213&lt;1951),VLOOKUP(K213,Masterf!$F$11:$N$25,9),IF(AND(H213&gt;=1951,H213&lt;1956),VLOOKUP(K213,Masterf!$F$11:$N$25,8),IF(AND(H213&gt;=1956,H213&lt;1961),VLOOKUP(K213,Masterf!$F$11:$N$25,7),IF(AND(H213&gt;=1961,H213&lt;1966),VLOOKUP(K213,Masterf!$F$11:$N$25,6),IF(AND(H213&gt;=1966,H213&lt;1971),VLOOKUP(K213,Masterf!$F$11:$N$25,5),IF(AND(H213&gt;=1971,H213&lt;1976),VLOOKUP(K213,Masterf!$F$11:$N$25,4),IF(AND(H213&gt;=1976,H213&lt;1981),VLOOKUP(K213,Masterf!$F$11:$N$25,3),IF(AND(H213&gt;=1981,H213&lt;1986),VLOOKUP(K213,Masterf!$F$11:$N$25,2),"SENIOR"))))))))</f>
        <v>#N/A</v>
      </c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</row>
    <row r="214" spans="2:124" s="5" customFormat="1" ht="30" customHeight="1" x14ac:dyDescent="0.2">
      <c r="B214" s="170"/>
      <c r="C214" s="171"/>
      <c r="D214" s="172"/>
      <c r="E214" s="173"/>
      <c r="F214" s="174" t="s">
        <v>30</v>
      </c>
      <c r="G214" s="175" t="s">
        <v>30</v>
      </c>
      <c r="H214" s="176"/>
      <c r="I214" s="177"/>
      <c r="J214" s="178" t="s">
        <v>30</v>
      </c>
      <c r="K214" s="179"/>
      <c r="L214" s="180"/>
      <c r="M214" s="181"/>
      <c r="N214" s="181"/>
      <c r="O214" s="182" t="str">
        <f t="shared" si="31"/>
        <v/>
      </c>
      <c r="P214" s="180"/>
      <c r="Q214" s="181"/>
      <c r="R214" s="181"/>
      <c r="S214" s="182" t="str">
        <f t="shared" si="32"/>
        <v/>
      </c>
      <c r="T214" s="207" t="str">
        <f t="shared" si="33"/>
        <v/>
      </c>
      <c r="U214" s="183" t="str">
        <f t="shared" si="30"/>
        <v xml:space="preserve">   </v>
      </c>
      <c r="V214" s="184" t="str">
        <f t="shared" si="34"/>
        <v xml:space="preserve"> </v>
      </c>
      <c r="W214" s="185" t="str">
        <f t="shared" si="35"/>
        <v/>
      </c>
      <c r="X214" s="209" t="str">
        <f>IF(E214="","",W214*VLOOKUP(2020-H214,Masterh!C$17:D$72,2,FALSE))</f>
        <v/>
      </c>
      <c r="Y214" s="73"/>
      <c r="AA214" s="37"/>
      <c r="AB214" s="32" t="e">
        <f>IF(E214="H",T214-HLOOKUP(V214,Masterh!$C$1:$CX$9,2,FALSE),T214-HLOOKUP(V214,Masterf!$C$1:$CD$9,2,FALSE))</f>
        <v>#VALUE!</v>
      </c>
      <c r="AC214" s="32" t="e">
        <f>IF(E214="H",T214-HLOOKUP(V214,Masterh!$C$1:$CX$9,3,FALSE),T214-HLOOKUP(V214,Masterf!$C$1:$CD$9,3,FALSE))</f>
        <v>#VALUE!</v>
      </c>
      <c r="AD214" s="32" t="e">
        <f>IF(E214="H",T214-HLOOKUP(V214,Masterh!$C$1:$CX$9,4,FALSE),T214-HLOOKUP(V214,Masterf!$C$1:$CD$9,4,FALSE))</f>
        <v>#VALUE!</v>
      </c>
      <c r="AE214" s="32" t="e">
        <f>IF(E214="H",T214-HLOOKUP(V214,Masterh!$C$1:$CX$9,5,FALSE),T214-HLOOKUP(V214,Masterf!$C$1:$CD$9,5,FALSE))</f>
        <v>#VALUE!</v>
      </c>
      <c r="AF214" s="32" t="e">
        <f>IF(E214="H",T214-HLOOKUP(V214,Masterh!$C$1:$CX$9,6,FALSE),T214-HLOOKUP(V214,Masterf!$C$1:$CD$9,6,FALSE))</f>
        <v>#VALUE!</v>
      </c>
      <c r="AG214" s="32" t="e">
        <f>IF(E214="H",T214-HLOOKUP(V214,Masterh!$C$1:$CX$9,7,FALSE),T214-HLOOKUP(V214,Masterf!$C$1:$CD$9,7,FALSE))</f>
        <v>#VALUE!</v>
      </c>
      <c r="AH214" s="32" t="e">
        <f>IF(E214="H",T214-HLOOKUP(V214,Masterh!$C$1:$CX$9,8,FALSE),T214-HLOOKUP(V214,Masterf!$C$1:$CD$9,8,FALSE))</f>
        <v>#VALUE!</v>
      </c>
      <c r="AI214" s="32" t="e">
        <f>IF(E214="H",T214-HLOOKUP(V214,Masterh!$C$1:$CX$9,9,FALSE),T214-HLOOKUP(V214,Masterf!$C$1:$CD$9,9,FALSE))</f>
        <v>#VALUE!</v>
      </c>
      <c r="AJ214" s="51" t="str">
        <f t="shared" si="36"/>
        <v xml:space="preserve"> </v>
      </c>
      <c r="AK214" s="37"/>
      <c r="AL214" s="52" t="str">
        <f t="shared" si="37"/>
        <v xml:space="preserve"> </v>
      </c>
      <c r="AM214" s="53" t="str">
        <f t="shared" si="38"/>
        <v xml:space="preserve"> </v>
      </c>
      <c r="AN214" s="37" t="e">
        <f>IF(AND(H214&lt;1920),VLOOKUP(K214,Masterh!$F$11:$P$29,11),IF(AND(H214&gt;=1920,H214&lt;1941),VLOOKUP(K214,Masterh!$F$11:$P$29,11),IF(AND(H214&gt;=1941,H214&lt;1946),VLOOKUP(K214,Masterh!$F$11:$P$29,10),IF(AND(H214&gt;=1946,H214&lt;1951),VLOOKUP(K214,Masterh!$F$11:$P$29,9),IF(AND(H214&gt;=1951,H214&lt;1956),VLOOKUP(K214,Masterh!$F$11:$P$29,8),IF(AND(H214&gt;=1956,H214&lt;1961),VLOOKUP(K214,Masterh!$F$11:$P$29,7),IF(AND(H214&gt;=1961,H214&lt;1966),VLOOKUP(K214,Masterh!$F$11:$P$29,6),IF(AND(H214&gt;=1966,H214&lt;1971),VLOOKUP(K214,Masterh!$F$11:$P$29,5),IF(AND(H214&gt;=1971,H214&lt;1976),VLOOKUP(K214,Masterh!$F$11:$P$29,4),IF(AND(H214&gt;=1976,H214&lt;1981),VLOOKUP(K214,Masterh!$F$11:$P$29,3),IF(AND(H214&gt;=1981,H214&lt;1986),VLOOKUP(K214,Masterh!$F$11:$P$29,2),"SENIOR")))))))))))</f>
        <v>#N/A</v>
      </c>
      <c r="AO214" s="37" t="e">
        <f>IF(AND(H214&lt;1951),VLOOKUP(K214,Masterf!$F$11:$N$25,9),IF(AND(H214&gt;=1951,H214&lt;1956),VLOOKUP(K214,Masterf!$F$11:$N$25,8),IF(AND(H214&gt;=1956,H214&lt;1961),VLOOKUP(K214,Masterf!$F$11:$N$25,7),IF(AND(H214&gt;=1961,H214&lt;1966),VLOOKUP(K214,Masterf!$F$11:$N$25,6),IF(AND(H214&gt;=1966,H214&lt;1971),VLOOKUP(K214,Masterf!$F$11:$N$25,5),IF(AND(H214&gt;=1971,H214&lt;1976),VLOOKUP(K214,Masterf!$F$11:$N$25,4),IF(AND(H214&gt;=1976,H214&lt;1981),VLOOKUP(K214,Masterf!$F$11:$N$25,3),IF(AND(H214&gt;=1981,H214&lt;1986),VLOOKUP(K214,Masterf!$F$11:$N$25,2),"SENIOR"))))))))</f>
        <v>#N/A</v>
      </c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</row>
    <row r="215" spans="2:124" s="5" customFormat="1" ht="30" customHeight="1" x14ac:dyDescent="0.2">
      <c r="B215" s="170"/>
      <c r="C215" s="171"/>
      <c r="D215" s="172"/>
      <c r="E215" s="173"/>
      <c r="F215" s="174" t="s">
        <v>30</v>
      </c>
      <c r="G215" s="175" t="s">
        <v>30</v>
      </c>
      <c r="H215" s="176"/>
      <c r="I215" s="177"/>
      <c r="J215" s="178" t="s">
        <v>30</v>
      </c>
      <c r="K215" s="179"/>
      <c r="L215" s="180"/>
      <c r="M215" s="181"/>
      <c r="N215" s="181"/>
      <c r="O215" s="182" t="str">
        <f t="shared" si="31"/>
        <v/>
      </c>
      <c r="P215" s="180"/>
      <c r="Q215" s="181"/>
      <c r="R215" s="181"/>
      <c r="S215" s="182" t="str">
        <f t="shared" si="32"/>
        <v/>
      </c>
      <c r="T215" s="207" t="str">
        <f t="shared" si="33"/>
        <v/>
      </c>
      <c r="U215" s="183" t="str">
        <f t="shared" si="30"/>
        <v xml:space="preserve">   </v>
      </c>
      <c r="V215" s="184" t="str">
        <f t="shared" si="34"/>
        <v xml:space="preserve"> </v>
      </c>
      <c r="W215" s="185" t="str">
        <f t="shared" si="35"/>
        <v/>
      </c>
      <c r="X215" s="209" t="str">
        <f>IF(E215="","",W215*VLOOKUP(2020-H215,Masterh!C$17:D$72,2,FALSE))</f>
        <v/>
      </c>
      <c r="Y215" s="73"/>
      <c r="AA215" s="37"/>
      <c r="AB215" s="32" t="e">
        <f>IF(E215="H",T215-HLOOKUP(V215,Masterh!$C$1:$CX$9,2,FALSE),T215-HLOOKUP(V215,Masterf!$C$1:$CD$9,2,FALSE))</f>
        <v>#VALUE!</v>
      </c>
      <c r="AC215" s="32" t="e">
        <f>IF(E215="H",T215-HLOOKUP(V215,Masterh!$C$1:$CX$9,3,FALSE),T215-HLOOKUP(V215,Masterf!$C$1:$CD$9,3,FALSE))</f>
        <v>#VALUE!</v>
      </c>
      <c r="AD215" s="32" t="e">
        <f>IF(E215="H",T215-HLOOKUP(V215,Masterh!$C$1:$CX$9,4,FALSE),T215-HLOOKUP(V215,Masterf!$C$1:$CD$9,4,FALSE))</f>
        <v>#VALUE!</v>
      </c>
      <c r="AE215" s="32" t="e">
        <f>IF(E215="H",T215-HLOOKUP(V215,Masterh!$C$1:$CX$9,5,FALSE),T215-HLOOKUP(V215,Masterf!$C$1:$CD$9,5,FALSE))</f>
        <v>#VALUE!</v>
      </c>
      <c r="AF215" s="32" t="e">
        <f>IF(E215="H",T215-HLOOKUP(V215,Masterh!$C$1:$CX$9,6,FALSE),T215-HLOOKUP(V215,Masterf!$C$1:$CD$9,6,FALSE))</f>
        <v>#VALUE!</v>
      </c>
      <c r="AG215" s="32" t="e">
        <f>IF(E215="H",T215-HLOOKUP(V215,Masterh!$C$1:$CX$9,7,FALSE),T215-HLOOKUP(V215,Masterf!$C$1:$CD$9,7,FALSE))</f>
        <v>#VALUE!</v>
      </c>
      <c r="AH215" s="32" t="e">
        <f>IF(E215="H",T215-HLOOKUP(V215,Masterh!$C$1:$CX$9,8,FALSE),T215-HLOOKUP(V215,Masterf!$C$1:$CD$9,8,FALSE))</f>
        <v>#VALUE!</v>
      </c>
      <c r="AI215" s="32" t="e">
        <f>IF(E215="H",T215-HLOOKUP(V215,Masterh!$C$1:$CX$9,9,FALSE),T215-HLOOKUP(V215,Masterf!$C$1:$CD$9,9,FALSE))</f>
        <v>#VALUE!</v>
      </c>
      <c r="AJ215" s="51" t="str">
        <f t="shared" si="36"/>
        <v xml:space="preserve"> </v>
      </c>
      <c r="AK215" s="37"/>
      <c r="AL215" s="52" t="str">
        <f t="shared" si="37"/>
        <v xml:space="preserve"> </v>
      </c>
      <c r="AM215" s="53" t="str">
        <f t="shared" si="38"/>
        <v xml:space="preserve"> </v>
      </c>
      <c r="AN215" s="37" t="e">
        <f>IF(AND(H215&lt;1920),VLOOKUP(K215,Masterh!$F$11:$P$29,11),IF(AND(H215&gt;=1920,H215&lt;1941),VLOOKUP(K215,Masterh!$F$11:$P$29,11),IF(AND(H215&gt;=1941,H215&lt;1946),VLOOKUP(K215,Masterh!$F$11:$P$29,10),IF(AND(H215&gt;=1946,H215&lt;1951),VLOOKUP(K215,Masterh!$F$11:$P$29,9),IF(AND(H215&gt;=1951,H215&lt;1956),VLOOKUP(K215,Masterh!$F$11:$P$29,8),IF(AND(H215&gt;=1956,H215&lt;1961),VLOOKUP(K215,Masterh!$F$11:$P$29,7),IF(AND(H215&gt;=1961,H215&lt;1966),VLOOKUP(K215,Masterh!$F$11:$P$29,6),IF(AND(H215&gt;=1966,H215&lt;1971),VLOOKUP(K215,Masterh!$F$11:$P$29,5),IF(AND(H215&gt;=1971,H215&lt;1976),VLOOKUP(K215,Masterh!$F$11:$P$29,4),IF(AND(H215&gt;=1976,H215&lt;1981),VLOOKUP(K215,Masterh!$F$11:$P$29,3),IF(AND(H215&gt;=1981,H215&lt;1986),VLOOKUP(K215,Masterh!$F$11:$P$29,2),"SENIOR")))))))))))</f>
        <v>#N/A</v>
      </c>
      <c r="AO215" s="37" t="e">
        <f>IF(AND(H215&lt;1951),VLOOKUP(K215,Masterf!$F$11:$N$25,9),IF(AND(H215&gt;=1951,H215&lt;1956),VLOOKUP(K215,Masterf!$F$11:$N$25,8),IF(AND(H215&gt;=1956,H215&lt;1961),VLOOKUP(K215,Masterf!$F$11:$N$25,7),IF(AND(H215&gt;=1961,H215&lt;1966),VLOOKUP(K215,Masterf!$F$11:$N$25,6),IF(AND(H215&gt;=1966,H215&lt;1971),VLOOKUP(K215,Masterf!$F$11:$N$25,5),IF(AND(H215&gt;=1971,H215&lt;1976),VLOOKUP(K215,Masterf!$F$11:$N$25,4),IF(AND(H215&gt;=1976,H215&lt;1981),VLOOKUP(K215,Masterf!$F$11:$N$25,3),IF(AND(H215&gt;=1981,H215&lt;1986),VLOOKUP(K215,Masterf!$F$11:$N$25,2),"SENIOR"))))))))</f>
        <v>#N/A</v>
      </c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</row>
    <row r="216" spans="2:124" s="5" customFormat="1" ht="30" customHeight="1" x14ac:dyDescent="0.2">
      <c r="B216" s="170"/>
      <c r="C216" s="171"/>
      <c r="D216" s="172"/>
      <c r="E216" s="173"/>
      <c r="F216" s="174" t="s">
        <v>30</v>
      </c>
      <c r="G216" s="175" t="s">
        <v>30</v>
      </c>
      <c r="H216" s="176"/>
      <c r="I216" s="177"/>
      <c r="J216" s="178" t="s">
        <v>30</v>
      </c>
      <c r="K216" s="179"/>
      <c r="L216" s="180"/>
      <c r="M216" s="181"/>
      <c r="N216" s="181"/>
      <c r="O216" s="182" t="str">
        <f t="shared" si="31"/>
        <v/>
      </c>
      <c r="P216" s="180"/>
      <c r="Q216" s="181"/>
      <c r="R216" s="181"/>
      <c r="S216" s="182" t="str">
        <f t="shared" si="32"/>
        <v/>
      </c>
      <c r="T216" s="207" t="str">
        <f t="shared" si="33"/>
        <v/>
      </c>
      <c r="U216" s="183" t="str">
        <f t="shared" si="30"/>
        <v xml:space="preserve">   </v>
      </c>
      <c r="V216" s="184" t="str">
        <f t="shared" si="34"/>
        <v xml:space="preserve"> </v>
      </c>
      <c r="W216" s="185" t="str">
        <f t="shared" si="35"/>
        <v/>
      </c>
      <c r="X216" s="209" t="str">
        <f>IF(E216="","",W216*VLOOKUP(2020-H216,Masterh!C$17:D$72,2,FALSE))</f>
        <v/>
      </c>
      <c r="Y216" s="73"/>
      <c r="AA216" s="37"/>
      <c r="AB216" s="32" t="e">
        <f>IF(E216="H",T216-HLOOKUP(V216,Masterh!$C$1:$CX$9,2,FALSE),T216-HLOOKUP(V216,Masterf!$C$1:$CD$9,2,FALSE))</f>
        <v>#VALUE!</v>
      </c>
      <c r="AC216" s="32" t="e">
        <f>IF(E216="H",T216-HLOOKUP(V216,Masterh!$C$1:$CX$9,3,FALSE),T216-HLOOKUP(V216,Masterf!$C$1:$CD$9,3,FALSE))</f>
        <v>#VALUE!</v>
      </c>
      <c r="AD216" s="32" t="e">
        <f>IF(E216="H",T216-HLOOKUP(V216,Masterh!$C$1:$CX$9,4,FALSE),T216-HLOOKUP(V216,Masterf!$C$1:$CD$9,4,FALSE))</f>
        <v>#VALUE!</v>
      </c>
      <c r="AE216" s="32" t="e">
        <f>IF(E216="H",T216-HLOOKUP(V216,Masterh!$C$1:$CX$9,5,FALSE),T216-HLOOKUP(V216,Masterf!$C$1:$CD$9,5,FALSE))</f>
        <v>#VALUE!</v>
      </c>
      <c r="AF216" s="32" t="e">
        <f>IF(E216="H",T216-HLOOKUP(V216,Masterh!$C$1:$CX$9,6,FALSE),T216-HLOOKUP(V216,Masterf!$C$1:$CD$9,6,FALSE))</f>
        <v>#VALUE!</v>
      </c>
      <c r="AG216" s="32" t="e">
        <f>IF(E216="H",T216-HLOOKUP(V216,Masterh!$C$1:$CX$9,7,FALSE),T216-HLOOKUP(V216,Masterf!$C$1:$CD$9,7,FALSE))</f>
        <v>#VALUE!</v>
      </c>
      <c r="AH216" s="32" t="e">
        <f>IF(E216="H",T216-HLOOKUP(V216,Masterh!$C$1:$CX$9,8,FALSE),T216-HLOOKUP(V216,Masterf!$C$1:$CD$9,8,FALSE))</f>
        <v>#VALUE!</v>
      </c>
      <c r="AI216" s="32" t="e">
        <f>IF(E216="H",T216-HLOOKUP(V216,Masterh!$C$1:$CX$9,9,FALSE),T216-HLOOKUP(V216,Masterf!$C$1:$CD$9,9,FALSE))</f>
        <v>#VALUE!</v>
      </c>
      <c r="AJ216" s="51" t="str">
        <f t="shared" si="36"/>
        <v xml:space="preserve"> </v>
      </c>
      <c r="AK216" s="37"/>
      <c r="AL216" s="52" t="str">
        <f t="shared" si="37"/>
        <v xml:space="preserve"> </v>
      </c>
      <c r="AM216" s="53" t="str">
        <f t="shared" si="38"/>
        <v xml:space="preserve"> </v>
      </c>
      <c r="AN216" s="37" t="e">
        <f>IF(AND(H216&lt;1920),VLOOKUP(K216,Masterh!$F$11:$P$29,11),IF(AND(H216&gt;=1920,H216&lt;1941),VLOOKUP(K216,Masterh!$F$11:$P$29,11),IF(AND(H216&gt;=1941,H216&lt;1946),VLOOKUP(K216,Masterh!$F$11:$P$29,10),IF(AND(H216&gt;=1946,H216&lt;1951),VLOOKUP(K216,Masterh!$F$11:$P$29,9),IF(AND(H216&gt;=1951,H216&lt;1956),VLOOKUP(K216,Masterh!$F$11:$P$29,8),IF(AND(H216&gt;=1956,H216&lt;1961),VLOOKUP(K216,Masterh!$F$11:$P$29,7),IF(AND(H216&gt;=1961,H216&lt;1966),VLOOKUP(K216,Masterh!$F$11:$P$29,6),IF(AND(H216&gt;=1966,H216&lt;1971),VLOOKUP(K216,Masterh!$F$11:$P$29,5),IF(AND(H216&gt;=1971,H216&lt;1976),VLOOKUP(K216,Masterh!$F$11:$P$29,4),IF(AND(H216&gt;=1976,H216&lt;1981),VLOOKUP(K216,Masterh!$F$11:$P$29,3),IF(AND(H216&gt;=1981,H216&lt;1986),VLOOKUP(K216,Masterh!$F$11:$P$29,2),"SENIOR")))))))))))</f>
        <v>#N/A</v>
      </c>
      <c r="AO216" s="37" t="e">
        <f>IF(AND(H216&lt;1951),VLOOKUP(K216,Masterf!$F$11:$N$25,9),IF(AND(H216&gt;=1951,H216&lt;1956),VLOOKUP(K216,Masterf!$F$11:$N$25,8),IF(AND(H216&gt;=1956,H216&lt;1961),VLOOKUP(K216,Masterf!$F$11:$N$25,7),IF(AND(H216&gt;=1961,H216&lt;1966),VLOOKUP(K216,Masterf!$F$11:$N$25,6),IF(AND(H216&gt;=1966,H216&lt;1971),VLOOKUP(K216,Masterf!$F$11:$N$25,5),IF(AND(H216&gt;=1971,H216&lt;1976),VLOOKUP(K216,Masterf!$F$11:$N$25,4),IF(AND(H216&gt;=1976,H216&lt;1981),VLOOKUP(K216,Masterf!$F$11:$N$25,3),IF(AND(H216&gt;=1981,H216&lt;1986),VLOOKUP(K216,Masterf!$F$11:$N$25,2),"SENIOR"))))))))</f>
        <v>#N/A</v>
      </c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</row>
    <row r="217" spans="2:124" s="5" customFormat="1" ht="30" customHeight="1" x14ac:dyDescent="0.2">
      <c r="B217" s="170"/>
      <c r="C217" s="171"/>
      <c r="D217" s="172"/>
      <c r="E217" s="173"/>
      <c r="F217" s="174" t="s">
        <v>30</v>
      </c>
      <c r="G217" s="175" t="s">
        <v>30</v>
      </c>
      <c r="H217" s="176"/>
      <c r="I217" s="177"/>
      <c r="J217" s="178" t="s">
        <v>30</v>
      </c>
      <c r="K217" s="179"/>
      <c r="L217" s="180"/>
      <c r="M217" s="181"/>
      <c r="N217" s="181"/>
      <c r="O217" s="182" t="str">
        <f t="shared" si="31"/>
        <v/>
      </c>
      <c r="P217" s="180"/>
      <c r="Q217" s="181"/>
      <c r="R217" s="181"/>
      <c r="S217" s="182" t="str">
        <f t="shared" si="32"/>
        <v/>
      </c>
      <c r="T217" s="207" t="str">
        <f t="shared" si="33"/>
        <v/>
      </c>
      <c r="U217" s="183" t="str">
        <f t="shared" si="30"/>
        <v xml:space="preserve">   </v>
      </c>
      <c r="V217" s="184" t="str">
        <f t="shared" si="34"/>
        <v xml:space="preserve"> </v>
      </c>
      <c r="W217" s="185" t="str">
        <f t="shared" si="35"/>
        <v/>
      </c>
      <c r="X217" s="209" t="str">
        <f>IF(E217="","",W217*VLOOKUP(2020-H217,Masterh!C$17:D$72,2,FALSE))</f>
        <v/>
      </c>
      <c r="Y217" s="73"/>
      <c r="AA217" s="37"/>
      <c r="AB217" s="32" t="e">
        <f>IF(E217="H",T217-HLOOKUP(V217,Masterh!$C$1:$CX$9,2,FALSE),T217-HLOOKUP(V217,Masterf!$C$1:$CD$9,2,FALSE))</f>
        <v>#VALUE!</v>
      </c>
      <c r="AC217" s="32" t="e">
        <f>IF(E217="H",T217-HLOOKUP(V217,Masterh!$C$1:$CX$9,3,FALSE),T217-HLOOKUP(V217,Masterf!$C$1:$CD$9,3,FALSE))</f>
        <v>#VALUE!</v>
      </c>
      <c r="AD217" s="32" t="e">
        <f>IF(E217="H",T217-HLOOKUP(V217,Masterh!$C$1:$CX$9,4,FALSE),T217-HLOOKUP(V217,Masterf!$C$1:$CD$9,4,FALSE))</f>
        <v>#VALUE!</v>
      </c>
      <c r="AE217" s="32" t="e">
        <f>IF(E217="H",T217-HLOOKUP(V217,Masterh!$C$1:$CX$9,5,FALSE),T217-HLOOKUP(V217,Masterf!$C$1:$CD$9,5,FALSE))</f>
        <v>#VALUE!</v>
      </c>
      <c r="AF217" s="32" t="e">
        <f>IF(E217="H",T217-HLOOKUP(V217,Masterh!$C$1:$CX$9,6,FALSE),T217-HLOOKUP(V217,Masterf!$C$1:$CD$9,6,FALSE))</f>
        <v>#VALUE!</v>
      </c>
      <c r="AG217" s="32" t="e">
        <f>IF(E217="H",T217-HLOOKUP(V217,Masterh!$C$1:$CX$9,7,FALSE),T217-HLOOKUP(V217,Masterf!$C$1:$CD$9,7,FALSE))</f>
        <v>#VALUE!</v>
      </c>
      <c r="AH217" s="32" t="e">
        <f>IF(E217="H",T217-HLOOKUP(V217,Masterh!$C$1:$CX$9,8,FALSE),T217-HLOOKUP(V217,Masterf!$C$1:$CD$9,8,FALSE))</f>
        <v>#VALUE!</v>
      </c>
      <c r="AI217" s="32" t="e">
        <f>IF(E217="H",T217-HLOOKUP(V217,Masterh!$C$1:$CX$9,9,FALSE),T217-HLOOKUP(V217,Masterf!$C$1:$CD$9,9,FALSE))</f>
        <v>#VALUE!</v>
      </c>
      <c r="AJ217" s="51" t="str">
        <f t="shared" si="36"/>
        <v xml:space="preserve"> </v>
      </c>
      <c r="AK217" s="37"/>
      <c r="AL217" s="52" t="str">
        <f t="shared" si="37"/>
        <v xml:space="preserve"> </v>
      </c>
      <c r="AM217" s="53" t="str">
        <f t="shared" si="38"/>
        <v xml:space="preserve"> </v>
      </c>
      <c r="AN217" s="37" t="e">
        <f>IF(AND(H217&lt;1920),VLOOKUP(K217,Masterh!$F$11:$P$29,11),IF(AND(H217&gt;=1920,H217&lt;1941),VLOOKUP(K217,Masterh!$F$11:$P$29,11),IF(AND(H217&gt;=1941,H217&lt;1946),VLOOKUP(K217,Masterh!$F$11:$P$29,10),IF(AND(H217&gt;=1946,H217&lt;1951),VLOOKUP(K217,Masterh!$F$11:$P$29,9),IF(AND(H217&gt;=1951,H217&lt;1956),VLOOKUP(K217,Masterh!$F$11:$P$29,8),IF(AND(H217&gt;=1956,H217&lt;1961),VLOOKUP(K217,Masterh!$F$11:$P$29,7),IF(AND(H217&gt;=1961,H217&lt;1966),VLOOKUP(K217,Masterh!$F$11:$P$29,6),IF(AND(H217&gt;=1966,H217&lt;1971),VLOOKUP(K217,Masterh!$F$11:$P$29,5),IF(AND(H217&gt;=1971,H217&lt;1976),VLOOKUP(K217,Masterh!$F$11:$P$29,4),IF(AND(H217&gt;=1976,H217&lt;1981),VLOOKUP(K217,Masterh!$F$11:$P$29,3),IF(AND(H217&gt;=1981,H217&lt;1986),VLOOKUP(K217,Masterh!$F$11:$P$29,2),"SENIOR")))))))))))</f>
        <v>#N/A</v>
      </c>
      <c r="AO217" s="37" t="e">
        <f>IF(AND(H217&lt;1951),VLOOKUP(K217,Masterf!$F$11:$N$25,9),IF(AND(H217&gt;=1951,H217&lt;1956),VLOOKUP(K217,Masterf!$F$11:$N$25,8),IF(AND(H217&gt;=1956,H217&lt;1961),VLOOKUP(K217,Masterf!$F$11:$N$25,7),IF(AND(H217&gt;=1961,H217&lt;1966),VLOOKUP(K217,Masterf!$F$11:$N$25,6),IF(AND(H217&gt;=1966,H217&lt;1971),VLOOKUP(K217,Masterf!$F$11:$N$25,5),IF(AND(H217&gt;=1971,H217&lt;1976),VLOOKUP(K217,Masterf!$F$11:$N$25,4),IF(AND(H217&gt;=1976,H217&lt;1981),VLOOKUP(K217,Masterf!$F$11:$N$25,3),IF(AND(H217&gt;=1981,H217&lt;1986),VLOOKUP(K217,Masterf!$F$11:$N$25,2),"SENIOR"))))))))</f>
        <v>#N/A</v>
      </c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</row>
    <row r="218" spans="2:124" s="5" customFormat="1" ht="30" customHeight="1" x14ac:dyDescent="0.2">
      <c r="B218" s="170"/>
      <c r="C218" s="171"/>
      <c r="D218" s="172"/>
      <c r="E218" s="173"/>
      <c r="F218" s="174" t="s">
        <v>30</v>
      </c>
      <c r="G218" s="175" t="s">
        <v>30</v>
      </c>
      <c r="H218" s="176"/>
      <c r="I218" s="177"/>
      <c r="J218" s="178" t="s">
        <v>30</v>
      </c>
      <c r="K218" s="179"/>
      <c r="L218" s="180"/>
      <c r="M218" s="181"/>
      <c r="N218" s="181"/>
      <c r="O218" s="182" t="str">
        <f t="shared" si="31"/>
        <v/>
      </c>
      <c r="P218" s="180"/>
      <c r="Q218" s="181"/>
      <c r="R218" s="181"/>
      <c r="S218" s="182" t="str">
        <f t="shared" si="32"/>
        <v/>
      </c>
      <c r="T218" s="207" t="str">
        <f t="shared" si="33"/>
        <v/>
      </c>
      <c r="U218" s="183" t="str">
        <f t="shared" si="30"/>
        <v xml:space="preserve">   </v>
      </c>
      <c r="V218" s="184" t="str">
        <f t="shared" si="34"/>
        <v xml:space="preserve"> </v>
      </c>
      <c r="W218" s="185" t="str">
        <f t="shared" si="35"/>
        <v/>
      </c>
      <c r="X218" s="209" t="str">
        <f>IF(E218="","",W218*VLOOKUP(2020-H218,Masterh!C$17:D$72,2,FALSE))</f>
        <v/>
      </c>
      <c r="Y218" s="73"/>
      <c r="AA218" s="37"/>
      <c r="AB218" s="32" t="e">
        <f>IF(E218="H",T218-HLOOKUP(V218,Masterh!$C$1:$CX$9,2,FALSE),T218-HLOOKUP(V218,Masterf!$C$1:$CD$9,2,FALSE))</f>
        <v>#VALUE!</v>
      </c>
      <c r="AC218" s="32" t="e">
        <f>IF(E218="H",T218-HLOOKUP(V218,Masterh!$C$1:$CX$9,3,FALSE),T218-HLOOKUP(V218,Masterf!$C$1:$CD$9,3,FALSE))</f>
        <v>#VALUE!</v>
      </c>
      <c r="AD218" s="32" t="e">
        <f>IF(E218="H",T218-HLOOKUP(V218,Masterh!$C$1:$CX$9,4,FALSE),T218-HLOOKUP(V218,Masterf!$C$1:$CD$9,4,FALSE))</f>
        <v>#VALUE!</v>
      </c>
      <c r="AE218" s="32" t="e">
        <f>IF(E218="H",T218-HLOOKUP(V218,Masterh!$C$1:$CX$9,5,FALSE),T218-HLOOKUP(V218,Masterf!$C$1:$CD$9,5,FALSE))</f>
        <v>#VALUE!</v>
      </c>
      <c r="AF218" s="32" t="e">
        <f>IF(E218="H",T218-HLOOKUP(V218,Masterh!$C$1:$CX$9,6,FALSE),T218-HLOOKUP(V218,Masterf!$C$1:$CD$9,6,FALSE))</f>
        <v>#VALUE!</v>
      </c>
      <c r="AG218" s="32" t="e">
        <f>IF(E218="H",T218-HLOOKUP(V218,Masterh!$C$1:$CX$9,7,FALSE),T218-HLOOKUP(V218,Masterf!$C$1:$CD$9,7,FALSE))</f>
        <v>#VALUE!</v>
      </c>
      <c r="AH218" s="32" t="e">
        <f>IF(E218="H",T218-HLOOKUP(V218,Masterh!$C$1:$CX$9,8,FALSE),T218-HLOOKUP(V218,Masterf!$C$1:$CD$9,8,FALSE))</f>
        <v>#VALUE!</v>
      </c>
      <c r="AI218" s="32" t="e">
        <f>IF(E218="H",T218-HLOOKUP(V218,Masterh!$C$1:$CX$9,9,FALSE),T218-HLOOKUP(V218,Masterf!$C$1:$CD$9,9,FALSE))</f>
        <v>#VALUE!</v>
      </c>
      <c r="AJ218" s="51" t="str">
        <f t="shared" si="36"/>
        <v xml:space="preserve"> </v>
      </c>
      <c r="AK218" s="37"/>
      <c r="AL218" s="52" t="str">
        <f t="shared" si="37"/>
        <v xml:space="preserve"> </v>
      </c>
      <c r="AM218" s="53" t="str">
        <f t="shared" si="38"/>
        <v xml:space="preserve"> </v>
      </c>
      <c r="AN218" s="37" t="e">
        <f>IF(AND(H218&lt;1920),VLOOKUP(K218,Masterh!$F$11:$P$29,11),IF(AND(H218&gt;=1920,H218&lt;1941),VLOOKUP(K218,Masterh!$F$11:$P$29,11),IF(AND(H218&gt;=1941,H218&lt;1946),VLOOKUP(K218,Masterh!$F$11:$P$29,10),IF(AND(H218&gt;=1946,H218&lt;1951),VLOOKUP(K218,Masterh!$F$11:$P$29,9),IF(AND(H218&gt;=1951,H218&lt;1956),VLOOKUP(K218,Masterh!$F$11:$P$29,8),IF(AND(H218&gt;=1956,H218&lt;1961),VLOOKUP(K218,Masterh!$F$11:$P$29,7),IF(AND(H218&gt;=1961,H218&lt;1966),VLOOKUP(K218,Masterh!$F$11:$P$29,6),IF(AND(H218&gt;=1966,H218&lt;1971),VLOOKUP(K218,Masterh!$F$11:$P$29,5),IF(AND(H218&gt;=1971,H218&lt;1976),VLOOKUP(K218,Masterh!$F$11:$P$29,4),IF(AND(H218&gt;=1976,H218&lt;1981),VLOOKUP(K218,Masterh!$F$11:$P$29,3),IF(AND(H218&gt;=1981,H218&lt;1986),VLOOKUP(K218,Masterh!$F$11:$P$29,2),"SENIOR")))))))))))</f>
        <v>#N/A</v>
      </c>
      <c r="AO218" s="37" t="e">
        <f>IF(AND(H218&lt;1951),VLOOKUP(K218,Masterf!$F$11:$N$25,9),IF(AND(H218&gt;=1951,H218&lt;1956),VLOOKUP(K218,Masterf!$F$11:$N$25,8),IF(AND(H218&gt;=1956,H218&lt;1961),VLOOKUP(K218,Masterf!$F$11:$N$25,7),IF(AND(H218&gt;=1961,H218&lt;1966),VLOOKUP(K218,Masterf!$F$11:$N$25,6),IF(AND(H218&gt;=1966,H218&lt;1971),VLOOKUP(K218,Masterf!$F$11:$N$25,5),IF(AND(H218&gt;=1971,H218&lt;1976),VLOOKUP(K218,Masterf!$F$11:$N$25,4),IF(AND(H218&gt;=1976,H218&lt;1981),VLOOKUP(K218,Masterf!$F$11:$N$25,3),IF(AND(H218&gt;=1981,H218&lt;1986),VLOOKUP(K218,Masterf!$F$11:$N$25,2),"SENIOR"))))))))</f>
        <v>#N/A</v>
      </c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</row>
    <row r="219" spans="2:124" s="5" customFormat="1" ht="30" customHeight="1" x14ac:dyDescent="0.2">
      <c r="B219" s="170"/>
      <c r="C219" s="171"/>
      <c r="D219" s="172"/>
      <c r="E219" s="173"/>
      <c r="F219" s="174" t="s">
        <v>30</v>
      </c>
      <c r="G219" s="175" t="s">
        <v>30</v>
      </c>
      <c r="H219" s="176"/>
      <c r="I219" s="177"/>
      <c r="J219" s="178"/>
      <c r="K219" s="179"/>
      <c r="L219" s="180"/>
      <c r="M219" s="181"/>
      <c r="N219" s="181"/>
      <c r="O219" s="182" t="str">
        <f t="shared" ref="O219:O233" si="39">IF(E219="","",IF(MAXA(L219:N219)&lt;=0,0,MAXA(L219:N219)))</f>
        <v/>
      </c>
      <c r="P219" s="180"/>
      <c r="Q219" s="181"/>
      <c r="R219" s="181"/>
      <c r="S219" s="182" t="str">
        <f t="shared" ref="S219:S233" si="40">IF(E219="","",IF(MAXA(P219:R219)&lt;=0,0,MAXA(P219:R219)))</f>
        <v/>
      </c>
      <c r="T219" s="207" t="str">
        <f t="shared" ref="T219:T233" si="41">IF(E219="","",IF(OR(O219=0,S219=0),0,O219+S219))</f>
        <v/>
      </c>
      <c r="U219" s="183" t="str">
        <f t="shared" ref="U219:U233" si="42">+CONCATENATE(AL219," ",AM219)</f>
        <v xml:space="preserve">   </v>
      </c>
      <c r="V219" s="184" t="str">
        <f t="shared" ref="V219:V233" si="43">IF(E219=0," ",IF(E219="H",AN219,AO219))</f>
        <v xml:space="preserve"> </v>
      </c>
      <c r="W219" s="185" t="str">
        <f t="shared" ref="W219:W233" si="44">IF(E219=" "," ",IF(E219="H",10^(0.75194503*LOG(K219/175.508)^2)*T219,IF(E219="F",10^(0.783497476* LOG(K219/153.655)^2)*T219,"")))</f>
        <v/>
      </c>
      <c r="X219" s="209" t="str">
        <f>IF(E219="","",W219*VLOOKUP(2020-H219,Masterh!C$17:D$72,2,FALSE))</f>
        <v/>
      </c>
      <c r="Y219" s="73"/>
      <c r="AA219" s="37"/>
      <c r="AB219" s="32" t="e">
        <f>IF(E219="H",T219-HLOOKUP(V219,Masterh!$C$1:$CX$9,2,FALSE),T219-HLOOKUP(V219,Masterf!$C$1:$CD$9,2,FALSE))</f>
        <v>#VALUE!</v>
      </c>
      <c r="AC219" s="32" t="e">
        <f>IF(E219="H",T219-HLOOKUP(V219,Masterh!$C$1:$CX$9,3,FALSE),T219-HLOOKUP(V219,Masterf!$C$1:$CD$9,3,FALSE))</f>
        <v>#VALUE!</v>
      </c>
      <c r="AD219" s="32" t="e">
        <f>IF(E219="H",T219-HLOOKUP(V219,Masterh!$C$1:$CX$9,4,FALSE),T219-HLOOKUP(V219,Masterf!$C$1:$CD$9,4,FALSE))</f>
        <v>#VALUE!</v>
      </c>
      <c r="AE219" s="32" t="e">
        <f>IF(E219="H",T219-HLOOKUP(V219,Masterh!$C$1:$CX$9,5,FALSE),T219-HLOOKUP(V219,Masterf!$C$1:$CD$9,5,FALSE))</f>
        <v>#VALUE!</v>
      </c>
      <c r="AF219" s="32" t="e">
        <f>IF(E219="H",T219-HLOOKUP(V219,Masterh!$C$1:$CX$9,6,FALSE),T219-HLOOKUP(V219,Masterf!$C$1:$CD$9,6,FALSE))</f>
        <v>#VALUE!</v>
      </c>
      <c r="AG219" s="32" t="e">
        <f>IF(E219="H",T219-HLOOKUP(V219,Masterh!$C$1:$CX$9,7,FALSE),T219-HLOOKUP(V219,Masterf!$C$1:$CD$9,7,FALSE))</f>
        <v>#VALUE!</v>
      </c>
      <c r="AH219" s="32" t="e">
        <f>IF(E219="H",T219-HLOOKUP(V219,Masterh!$C$1:$CX$9,8,FALSE),T219-HLOOKUP(V219,Masterf!$C$1:$CD$9,8,FALSE))</f>
        <v>#VALUE!</v>
      </c>
      <c r="AI219" s="32" t="e">
        <f>IF(E219="H",T219-HLOOKUP(V219,Masterh!$C$1:$CX$9,9,FALSE),T219-HLOOKUP(V219,Masterf!$C$1:$CD$9,9,FALSE))</f>
        <v>#VALUE!</v>
      </c>
      <c r="AJ219" s="51" t="str">
        <f t="shared" ref="AJ219:AJ233" si="45">IF(E219=0," ",IF(AI219&gt;=0,$AI$5,IF(AH219&gt;=0,$AH$5,IF(AG219&gt;=0,$AG$5,IF(AF219&gt;=0,$AF$5,IF(AE219&gt;=0,$AE$5,IF(AD219&gt;=0,$AD$5,IF(AC219&gt;=0,$AC$5,$AB$5))))))))</f>
        <v xml:space="preserve"> </v>
      </c>
      <c r="AK219" s="37"/>
      <c r="AL219" s="52" t="str">
        <f t="shared" ref="AL219:AL233" si="46">IF(AJ219="","",AJ219)</f>
        <v xml:space="preserve"> </v>
      </c>
      <c r="AM219" s="53" t="str">
        <f t="shared" ref="AM219:AM233" si="47">IF(E219=0," ",IF(AI219&gt;=0,AI219,IF(AH219&gt;=0,AH219,IF(AG219&gt;=0,AG219,IF(AF219&gt;=0,AF219,IF(AE219&gt;=0,AE219,IF(AD219&gt;=0,AD219,IF(AC219&gt;=0,AC219,AC219))))))))</f>
        <v xml:space="preserve"> </v>
      </c>
      <c r="AN219" s="37" t="e">
        <f>IF(AND(H219&lt;1920),VLOOKUP(K219,Masterh!$F$11:$P$29,11),IF(AND(H219&gt;=1920,H219&lt;1941),VLOOKUP(K219,Masterh!$F$11:$P$29,11),IF(AND(H219&gt;=1941,H219&lt;1946),VLOOKUP(K219,Masterh!$F$11:$P$29,10),IF(AND(H219&gt;=1946,H219&lt;1951),VLOOKUP(K219,Masterh!$F$11:$P$29,9),IF(AND(H219&gt;=1951,H219&lt;1956),VLOOKUP(K219,Masterh!$F$11:$P$29,8),IF(AND(H219&gt;=1956,H219&lt;1961),VLOOKUP(K219,Masterh!$F$11:$P$29,7),IF(AND(H219&gt;=1961,H219&lt;1966),VLOOKUP(K219,Masterh!$F$11:$P$29,6),IF(AND(H219&gt;=1966,H219&lt;1971),VLOOKUP(K219,Masterh!$F$11:$P$29,5),IF(AND(H219&gt;=1971,H219&lt;1976),VLOOKUP(K219,Masterh!$F$11:$P$29,4),IF(AND(H219&gt;=1976,H219&lt;1981),VLOOKUP(K219,Masterh!$F$11:$P$29,3),IF(AND(H219&gt;=1981,H219&lt;1986),VLOOKUP(K219,Masterh!$F$11:$P$29,2),"SENIOR")))))))))))</f>
        <v>#N/A</v>
      </c>
      <c r="AO219" s="37" t="e">
        <f>IF(AND(H219&lt;1951),VLOOKUP(K219,Masterf!$F$11:$N$25,9),IF(AND(H219&gt;=1951,H219&lt;1956),VLOOKUP(K219,Masterf!$F$11:$N$25,8),IF(AND(H219&gt;=1956,H219&lt;1961),VLOOKUP(K219,Masterf!$F$11:$N$25,7),IF(AND(H219&gt;=1961,H219&lt;1966),VLOOKUP(K219,Masterf!$F$11:$N$25,6),IF(AND(H219&gt;=1966,H219&lt;1971),VLOOKUP(K219,Masterf!$F$11:$N$25,5),IF(AND(H219&gt;=1971,H219&lt;1976),VLOOKUP(K219,Masterf!$F$11:$N$25,4),IF(AND(H219&gt;=1976,H219&lt;1981),VLOOKUP(K219,Masterf!$F$11:$N$25,3),IF(AND(H219&gt;=1981,H219&lt;1986),VLOOKUP(K219,Masterf!$F$11:$N$25,2),"SENIOR"))))))))</f>
        <v>#N/A</v>
      </c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</row>
    <row r="220" spans="2:124" s="5" customFormat="1" ht="30" customHeight="1" x14ac:dyDescent="0.2">
      <c r="B220" s="170"/>
      <c r="C220" s="171"/>
      <c r="D220" s="172"/>
      <c r="E220" s="173"/>
      <c r="F220" s="174" t="s">
        <v>30</v>
      </c>
      <c r="G220" s="175" t="s">
        <v>30</v>
      </c>
      <c r="H220" s="176"/>
      <c r="I220" s="177"/>
      <c r="J220" s="178"/>
      <c r="K220" s="179"/>
      <c r="L220" s="180"/>
      <c r="M220" s="181"/>
      <c r="N220" s="181"/>
      <c r="O220" s="182" t="str">
        <f t="shared" si="39"/>
        <v/>
      </c>
      <c r="P220" s="180"/>
      <c r="Q220" s="181"/>
      <c r="R220" s="181"/>
      <c r="S220" s="182" t="str">
        <f t="shared" si="40"/>
        <v/>
      </c>
      <c r="T220" s="207" t="str">
        <f t="shared" si="41"/>
        <v/>
      </c>
      <c r="U220" s="183" t="str">
        <f t="shared" si="42"/>
        <v xml:space="preserve">   </v>
      </c>
      <c r="V220" s="184" t="str">
        <f t="shared" si="43"/>
        <v xml:space="preserve"> </v>
      </c>
      <c r="W220" s="185" t="str">
        <f t="shared" si="44"/>
        <v/>
      </c>
      <c r="X220" s="209" t="str">
        <f>IF(E220="","",W220*VLOOKUP(2020-H220,Masterh!C$17:D$72,2,FALSE))</f>
        <v/>
      </c>
      <c r="Y220" s="73"/>
      <c r="AA220" s="37"/>
      <c r="AB220" s="32" t="e">
        <f>IF(E220="H",T220-HLOOKUP(V220,Masterh!$C$1:$CX$9,2,FALSE),T220-HLOOKUP(V220,Masterf!$C$1:$CD$9,2,FALSE))</f>
        <v>#VALUE!</v>
      </c>
      <c r="AC220" s="32" t="e">
        <f>IF(E220="H",T220-HLOOKUP(V220,Masterh!$C$1:$CX$9,3,FALSE),T220-HLOOKUP(V220,Masterf!$C$1:$CD$9,3,FALSE))</f>
        <v>#VALUE!</v>
      </c>
      <c r="AD220" s="32" t="e">
        <f>IF(E220="H",T220-HLOOKUP(V220,Masterh!$C$1:$CX$9,4,FALSE),T220-HLOOKUP(V220,Masterf!$C$1:$CD$9,4,FALSE))</f>
        <v>#VALUE!</v>
      </c>
      <c r="AE220" s="32" t="e">
        <f>IF(E220="H",T220-HLOOKUP(V220,Masterh!$C$1:$CX$9,5,FALSE),T220-HLOOKUP(V220,Masterf!$C$1:$CD$9,5,FALSE))</f>
        <v>#VALUE!</v>
      </c>
      <c r="AF220" s="32" t="e">
        <f>IF(E220="H",T220-HLOOKUP(V220,Masterh!$C$1:$CX$9,6,FALSE),T220-HLOOKUP(V220,Masterf!$C$1:$CD$9,6,FALSE))</f>
        <v>#VALUE!</v>
      </c>
      <c r="AG220" s="32" t="e">
        <f>IF(E220="H",T220-HLOOKUP(V220,Masterh!$C$1:$CX$9,7,FALSE),T220-HLOOKUP(V220,Masterf!$C$1:$CD$9,7,FALSE))</f>
        <v>#VALUE!</v>
      </c>
      <c r="AH220" s="32" t="e">
        <f>IF(E220="H",T220-HLOOKUP(V220,Masterh!$C$1:$CX$9,8,FALSE),T220-HLOOKUP(V220,Masterf!$C$1:$CD$9,8,FALSE))</f>
        <v>#VALUE!</v>
      </c>
      <c r="AI220" s="32" t="e">
        <f>IF(E220="H",T220-HLOOKUP(V220,Masterh!$C$1:$CX$9,9,FALSE),T220-HLOOKUP(V220,Masterf!$C$1:$CD$9,9,FALSE))</f>
        <v>#VALUE!</v>
      </c>
      <c r="AJ220" s="51" t="str">
        <f t="shared" si="45"/>
        <v xml:space="preserve"> </v>
      </c>
      <c r="AK220" s="37"/>
      <c r="AL220" s="52" t="str">
        <f t="shared" si="46"/>
        <v xml:space="preserve"> </v>
      </c>
      <c r="AM220" s="53" t="str">
        <f t="shared" si="47"/>
        <v xml:space="preserve"> </v>
      </c>
      <c r="AN220" s="37" t="e">
        <f>IF(AND(H220&lt;1920),VLOOKUP(K220,Masterh!$F$11:$P$29,11),IF(AND(H220&gt;=1920,H220&lt;1941),VLOOKUP(K220,Masterh!$F$11:$P$29,11),IF(AND(H220&gt;=1941,H220&lt;1946),VLOOKUP(K220,Masterh!$F$11:$P$29,10),IF(AND(H220&gt;=1946,H220&lt;1951),VLOOKUP(K220,Masterh!$F$11:$P$29,9),IF(AND(H220&gt;=1951,H220&lt;1956),VLOOKUP(K220,Masterh!$F$11:$P$29,8),IF(AND(H220&gt;=1956,H220&lt;1961),VLOOKUP(K220,Masterh!$F$11:$P$29,7),IF(AND(H220&gt;=1961,H220&lt;1966),VLOOKUP(K220,Masterh!$F$11:$P$29,6),IF(AND(H220&gt;=1966,H220&lt;1971),VLOOKUP(K220,Masterh!$F$11:$P$29,5),IF(AND(H220&gt;=1971,H220&lt;1976),VLOOKUP(K220,Masterh!$F$11:$P$29,4),IF(AND(H220&gt;=1976,H220&lt;1981),VLOOKUP(K220,Masterh!$F$11:$P$29,3),IF(AND(H220&gt;=1981,H220&lt;1986),VLOOKUP(K220,Masterh!$F$11:$P$29,2),"SENIOR")))))))))))</f>
        <v>#N/A</v>
      </c>
      <c r="AO220" s="37" t="e">
        <f>IF(AND(H220&lt;1951),VLOOKUP(K220,Masterf!$F$11:$N$25,9),IF(AND(H220&gt;=1951,H220&lt;1956),VLOOKUP(K220,Masterf!$F$11:$N$25,8),IF(AND(H220&gt;=1956,H220&lt;1961),VLOOKUP(K220,Masterf!$F$11:$N$25,7),IF(AND(H220&gt;=1961,H220&lt;1966),VLOOKUP(K220,Masterf!$F$11:$N$25,6),IF(AND(H220&gt;=1966,H220&lt;1971),VLOOKUP(K220,Masterf!$F$11:$N$25,5),IF(AND(H220&gt;=1971,H220&lt;1976),VLOOKUP(K220,Masterf!$F$11:$N$25,4),IF(AND(H220&gt;=1976,H220&lt;1981),VLOOKUP(K220,Masterf!$F$11:$N$25,3),IF(AND(H220&gt;=1981,H220&lt;1986),VLOOKUP(K220,Masterf!$F$11:$N$25,2),"SENIOR"))))))))</f>
        <v>#N/A</v>
      </c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</row>
    <row r="221" spans="2:124" s="5" customFormat="1" ht="30" customHeight="1" x14ac:dyDescent="0.2">
      <c r="B221" s="170"/>
      <c r="C221" s="171"/>
      <c r="D221" s="172"/>
      <c r="E221" s="173"/>
      <c r="F221" s="174" t="s">
        <v>30</v>
      </c>
      <c r="G221" s="175" t="s">
        <v>30</v>
      </c>
      <c r="H221" s="176"/>
      <c r="I221" s="177"/>
      <c r="J221" s="178"/>
      <c r="K221" s="179"/>
      <c r="L221" s="180"/>
      <c r="M221" s="181"/>
      <c r="N221" s="181"/>
      <c r="O221" s="182" t="str">
        <f t="shared" si="39"/>
        <v/>
      </c>
      <c r="P221" s="180"/>
      <c r="Q221" s="181"/>
      <c r="R221" s="181"/>
      <c r="S221" s="182" t="str">
        <f t="shared" si="40"/>
        <v/>
      </c>
      <c r="T221" s="207" t="str">
        <f t="shared" si="41"/>
        <v/>
      </c>
      <c r="U221" s="183" t="str">
        <f t="shared" si="42"/>
        <v xml:space="preserve">   </v>
      </c>
      <c r="V221" s="184" t="str">
        <f t="shared" si="43"/>
        <v xml:space="preserve"> </v>
      </c>
      <c r="W221" s="185" t="str">
        <f t="shared" si="44"/>
        <v/>
      </c>
      <c r="X221" s="209" t="str">
        <f>IF(E221="","",W221*VLOOKUP(2020-H221,Masterh!C$17:D$72,2,FALSE))</f>
        <v/>
      </c>
      <c r="Y221" s="73"/>
      <c r="AA221" s="37"/>
      <c r="AB221" s="32" t="e">
        <f>IF(E221="H",T221-HLOOKUP(V221,Masterh!$C$1:$CX$9,2,FALSE),T221-HLOOKUP(V221,Masterf!$C$1:$CD$9,2,FALSE))</f>
        <v>#VALUE!</v>
      </c>
      <c r="AC221" s="32" t="e">
        <f>IF(E221="H",T221-HLOOKUP(V221,Masterh!$C$1:$CX$9,3,FALSE),T221-HLOOKUP(V221,Masterf!$C$1:$CD$9,3,FALSE))</f>
        <v>#VALUE!</v>
      </c>
      <c r="AD221" s="32" t="e">
        <f>IF(E221="H",T221-HLOOKUP(V221,Masterh!$C$1:$CX$9,4,FALSE),T221-HLOOKUP(V221,Masterf!$C$1:$CD$9,4,FALSE))</f>
        <v>#VALUE!</v>
      </c>
      <c r="AE221" s="32" t="e">
        <f>IF(E221="H",T221-HLOOKUP(V221,Masterh!$C$1:$CX$9,5,FALSE),T221-HLOOKUP(V221,Masterf!$C$1:$CD$9,5,FALSE))</f>
        <v>#VALUE!</v>
      </c>
      <c r="AF221" s="32" t="e">
        <f>IF(E221="H",T221-HLOOKUP(V221,Masterh!$C$1:$CX$9,6,FALSE),T221-HLOOKUP(V221,Masterf!$C$1:$CD$9,6,FALSE))</f>
        <v>#VALUE!</v>
      </c>
      <c r="AG221" s="32" t="e">
        <f>IF(E221="H",T221-HLOOKUP(V221,Masterh!$C$1:$CX$9,7,FALSE),T221-HLOOKUP(V221,Masterf!$C$1:$CD$9,7,FALSE))</f>
        <v>#VALUE!</v>
      </c>
      <c r="AH221" s="32" t="e">
        <f>IF(E221="H",T221-HLOOKUP(V221,Masterh!$C$1:$CX$9,8,FALSE),T221-HLOOKUP(V221,Masterf!$C$1:$CD$9,8,FALSE))</f>
        <v>#VALUE!</v>
      </c>
      <c r="AI221" s="32" t="e">
        <f>IF(E221="H",T221-HLOOKUP(V221,Masterh!$C$1:$CX$9,9,FALSE),T221-HLOOKUP(V221,Masterf!$C$1:$CD$9,9,FALSE))</f>
        <v>#VALUE!</v>
      </c>
      <c r="AJ221" s="51" t="str">
        <f t="shared" si="45"/>
        <v xml:space="preserve"> </v>
      </c>
      <c r="AK221" s="37"/>
      <c r="AL221" s="52" t="str">
        <f t="shared" si="46"/>
        <v xml:space="preserve"> </v>
      </c>
      <c r="AM221" s="53" t="str">
        <f t="shared" si="47"/>
        <v xml:space="preserve"> </v>
      </c>
      <c r="AN221" s="37" t="e">
        <f>IF(AND(H221&lt;1920),VLOOKUP(K221,Masterh!$F$11:$P$29,11),IF(AND(H221&gt;=1920,H221&lt;1941),VLOOKUP(K221,Masterh!$F$11:$P$29,11),IF(AND(H221&gt;=1941,H221&lt;1946),VLOOKUP(K221,Masterh!$F$11:$P$29,10),IF(AND(H221&gt;=1946,H221&lt;1951),VLOOKUP(K221,Masterh!$F$11:$P$29,9),IF(AND(H221&gt;=1951,H221&lt;1956),VLOOKUP(K221,Masterh!$F$11:$P$29,8),IF(AND(H221&gt;=1956,H221&lt;1961),VLOOKUP(K221,Masterh!$F$11:$P$29,7),IF(AND(H221&gt;=1961,H221&lt;1966),VLOOKUP(K221,Masterh!$F$11:$P$29,6),IF(AND(H221&gt;=1966,H221&lt;1971),VLOOKUP(K221,Masterh!$F$11:$P$29,5),IF(AND(H221&gt;=1971,H221&lt;1976),VLOOKUP(K221,Masterh!$F$11:$P$29,4),IF(AND(H221&gt;=1976,H221&lt;1981),VLOOKUP(K221,Masterh!$F$11:$P$29,3),IF(AND(H221&gt;=1981,H221&lt;1986),VLOOKUP(K221,Masterh!$F$11:$P$29,2),"SENIOR")))))))))))</f>
        <v>#N/A</v>
      </c>
      <c r="AO221" s="37" t="e">
        <f>IF(AND(H221&lt;1951),VLOOKUP(K221,Masterf!$F$11:$N$25,9),IF(AND(H221&gt;=1951,H221&lt;1956),VLOOKUP(K221,Masterf!$F$11:$N$25,8),IF(AND(H221&gt;=1956,H221&lt;1961),VLOOKUP(K221,Masterf!$F$11:$N$25,7),IF(AND(H221&gt;=1961,H221&lt;1966),VLOOKUP(K221,Masterf!$F$11:$N$25,6),IF(AND(H221&gt;=1966,H221&lt;1971),VLOOKUP(K221,Masterf!$F$11:$N$25,5),IF(AND(H221&gt;=1971,H221&lt;1976),VLOOKUP(K221,Masterf!$F$11:$N$25,4),IF(AND(H221&gt;=1976,H221&lt;1981),VLOOKUP(K221,Masterf!$F$11:$N$25,3),IF(AND(H221&gt;=1981,H221&lt;1986),VLOOKUP(K221,Masterf!$F$11:$N$25,2),"SENIOR"))))))))</f>
        <v>#N/A</v>
      </c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</row>
    <row r="222" spans="2:124" s="5" customFormat="1" ht="30" customHeight="1" x14ac:dyDescent="0.2">
      <c r="B222" s="170"/>
      <c r="C222" s="171"/>
      <c r="D222" s="172"/>
      <c r="E222" s="173"/>
      <c r="F222" s="174" t="s">
        <v>30</v>
      </c>
      <c r="G222" s="175" t="s">
        <v>30</v>
      </c>
      <c r="H222" s="176"/>
      <c r="I222" s="177"/>
      <c r="J222" s="178"/>
      <c r="K222" s="179"/>
      <c r="L222" s="180"/>
      <c r="M222" s="181"/>
      <c r="N222" s="181"/>
      <c r="O222" s="182" t="str">
        <f t="shared" si="39"/>
        <v/>
      </c>
      <c r="P222" s="180"/>
      <c r="Q222" s="181"/>
      <c r="R222" s="181"/>
      <c r="S222" s="182" t="str">
        <f t="shared" si="40"/>
        <v/>
      </c>
      <c r="T222" s="207" t="str">
        <f t="shared" si="41"/>
        <v/>
      </c>
      <c r="U222" s="183" t="str">
        <f t="shared" si="42"/>
        <v xml:space="preserve">   </v>
      </c>
      <c r="V222" s="184" t="str">
        <f t="shared" si="43"/>
        <v xml:space="preserve"> </v>
      </c>
      <c r="W222" s="185" t="str">
        <f t="shared" si="44"/>
        <v/>
      </c>
      <c r="X222" s="209" t="str">
        <f>IF(E222="","",W222*VLOOKUP(2020-H222,Masterh!C$17:D$72,2,FALSE))</f>
        <v/>
      </c>
      <c r="Y222" s="73"/>
      <c r="AA222" s="37"/>
      <c r="AB222" s="32" t="e">
        <f>IF(E222="H",T222-HLOOKUP(V222,Masterh!$C$1:$CX$9,2,FALSE),T222-HLOOKUP(V222,Masterf!$C$1:$CD$9,2,FALSE))</f>
        <v>#VALUE!</v>
      </c>
      <c r="AC222" s="32" t="e">
        <f>IF(E222="H",T222-HLOOKUP(V222,Masterh!$C$1:$CX$9,3,FALSE),T222-HLOOKUP(V222,Masterf!$C$1:$CD$9,3,FALSE))</f>
        <v>#VALUE!</v>
      </c>
      <c r="AD222" s="32" t="e">
        <f>IF(E222="H",T222-HLOOKUP(V222,Masterh!$C$1:$CX$9,4,FALSE),T222-HLOOKUP(V222,Masterf!$C$1:$CD$9,4,FALSE))</f>
        <v>#VALUE!</v>
      </c>
      <c r="AE222" s="32" t="e">
        <f>IF(E222="H",T222-HLOOKUP(V222,Masterh!$C$1:$CX$9,5,FALSE),T222-HLOOKUP(V222,Masterf!$C$1:$CD$9,5,FALSE))</f>
        <v>#VALUE!</v>
      </c>
      <c r="AF222" s="32" t="e">
        <f>IF(E222="H",T222-HLOOKUP(V222,Masterh!$C$1:$CX$9,6,FALSE),T222-HLOOKUP(V222,Masterf!$C$1:$CD$9,6,FALSE))</f>
        <v>#VALUE!</v>
      </c>
      <c r="AG222" s="32" t="e">
        <f>IF(E222="H",T222-HLOOKUP(V222,Masterh!$C$1:$CX$9,7,FALSE),T222-HLOOKUP(V222,Masterf!$C$1:$CD$9,7,FALSE))</f>
        <v>#VALUE!</v>
      </c>
      <c r="AH222" s="32" t="e">
        <f>IF(E222="H",T222-HLOOKUP(V222,Masterh!$C$1:$CX$9,8,FALSE),T222-HLOOKUP(V222,Masterf!$C$1:$CD$9,8,FALSE))</f>
        <v>#VALUE!</v>
      </c>
      <c r="AI222" s="32" t="e">
        <f>IF(E222="H",T222-HLOOKUP(V222,Masterh!$C$1:$CX$9,9,FALSE),T222-HLOOKUP(V222,Masterf!$C$1:$CD$9,9,FALSE))</f>
        <v>#VALUE!</v>
      </c>
      <c r="AJ222" s="51" t="str">
        <f t="shared" si="45"/>
        <v xml:space="preserve"> </v>
      </c>
      <c r="AK222" s="37"/>
      <c r="AL222" s="52" t="str">
        <f t="shared" si="46"/>
        <v xml:space="preserve"> </v>
      </c>
      <c r="AM222" s="53" t="str">
        <f t="shared" si="47"/>
        <v xml:space="preserve"> </v>
      </c>
      <c r="AN222" s="37" t="e">
        <f>IF(AND(H222&lt;1920),VLOOKUP(K222,Masterh!$F$11:$P$29,11),IF(AND(H222&gt;=1920,H222&lt;1941),VLOOKUP(K222,Masterh!$F$11:$P$29,11),IF(AND(H222&gt;=1941,H222&lt;1946),VLOOKUP(K222,Masterh!$F$11:$P$29,10),IF(AND(H222&gt;=1946,H222&lt;1951),VLOOKUP(K222,Masterh!$F$11:$P$29,9),IF(AND(H222&gt;=1951,H222&lt;1956),VLOOKUP(K222,Masterh!$F$11:$P$29,8),IF(AND(H222&gt;=1956,H222&lt;1961),VLOOKUP(K222,Masterh!$F$11:$P$29,7),IF(AND(H222&gt;=1961,H222&lt;1966),VLOOKUP(K222,Masterh!$F$11:$P$29,6),IF(AND(H222&gt;=1966,H222&lt;1971),VLOOKUP(K222,Masterh!$F$11:$P$29,5),IF(AND(H222&gt;=1971,H222&lt;1976),VLOOKUP(K222,Masterh!$F$11:$P$29,4),IF(AND(H222&gt;=1976,H222&lt;1981),VLOOKUP(K222,Masterh!$F$11:$P$29,3),IF(AND(H222&gt;=1981,H222&lt;1986),VLOOKUP(K222,Masterh!$F$11:$P$29,2),"SENIOR")))))))))))</f>
        <v>#N/A</v>
      </c>
      <c r="AO222" s="37" t="e">
        <f>IF(AND(H222&lt;1951),VLOOKUP(K222,Masterf!$F$11:$N$25,9),IF(AND(H222&gt;=1951,H222&lt;1956),VLOOKUP(K222,Masterf!$F$11:$N$25,8),IF(AND(H222&gt;=1956,H222&lt;1961),VLOOKUP(K222,Masterf!$F$11:$N$25,7),IF(AND(H222&gt;=1961,H222&lt;1966),VLOOKUP(K222,Masterf!$F$11:$N$25,6),IF(AND(H222&gt;=1966,H222&lt;1971),VLOOKUP(K222,Masterf!$F$11:$N$25,5),IF(AND(H222&gt;=1971,H222&lt;1976),VLOOKUP(K222,Masterf!$F$11:$N$25,4),IF(AND(H222&gt;=1976,H222&lt;1981),VLOOKUP(K222,Masterf!$F$11:$N$25,3),IF(AND(H222&gt;=1981,H222&lt;1986),VLOOKUP(K222,Masterf!$F$11:$N$25,2),"SENIOR"))))))))</f>
        <v>#N/A</v>
      </c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</row>
    <row r="223" spans="2:124" s="5" customFormat="1" ht="30" customHeight="1" x14ac:dyDescent="0.2">
      <c r="B223" s="170"/>
      <c r="C223" s="171"/>
      <c r="D223" s="172"/>
      <c r="E223" s="173"/>
      <c r="F223" s="174" t="s">
        <v>30</v>
      </c>
      <c r="G223" s="175" t="s">
        <v>30</v>
      </c>
      <c r="H223" s="176"/>
      <c r="I223" s="177"/>
      <c r="J223" s="178" t="s">
        <v>30</v>
      </c>
      <c r="K223" s="179"/>
      <c r="L223" s="180"/>
      <c r="M223" s="181"/>
      <c r="N223" s="181"/>
      <c r="O223" s="182" t="str">
        <f t="shared" si="39"/>
        <v/>
      </c>
      <c r="P223" s="180"/>
      <c r="Q223" s="181"/>
      <c r="R223" s="181"/>
      <c r="S223" s="182" t="str">
        <f t="shared" si="40"/>
        <v/>
      </c>
      <c r="T223" s="207" t="str">
        <f t="shared" si="41"/>
        <v/>
      </c>
      <c r="U223" s="183" t="str">
        <f t="shared" si="42"/>
        <v xml:space="preserve">   </v>
      </c>
      <c r="V223" s="184" t="str">
        <f t="shared" si="43"/>
        <v xml:space="preserve"> </v>
      </c>
      <c r="W223" s="185" t="str">
        <f t="shared" si="44"/>
        <v/>
      </c>
      <c r="X223" s="209" t="str">
        <f>IF(E223="","",W223*VLOOKUP(2020-H223,Masterh!C$17:D$72,2,FALSE))</f>
        <v/>
      </c>
      <c r="Y223" s="73"/>
      <c r="AA223" s="37"/>
      <c r="AB223" s="32" t="e">
        <f>IF(E223="H",T223-HLOOKUP(V223,Masterh!$C$1:$CX$9,2,FALSE),T223-HLOOKUP(V223,Masterf!$C$1:$CD$9,2,FALSE))</f>
        <v>#VALUE!</v>
      </c>
      <c r="AC223" s="32" t="e">
        <f>IF(E223="H",T223-HLOOKUP(V223,Masterh!$C$1:$CX$9,3,FALSE),T223-HLOOKUP(V223,Masterf!$C$1:$CD$9,3,FALSE))</f>
        <v>#VALUE!</v>
      </c>
      <c r="AD223" s="32" t="e">
        <f>IF(E223="H",T223-HLOOKUP(V223,Masterh!$C$1:$CX$9,4,FALSE),T223-HLOOKUP(V223,Masterf!$C$1:$CD$9,4,FALSE))</f>
        <v>#VALUE!</v>
      </c>
      <c r="AE223" s="32" t="e">
        <f>IF(E223="H",T223-HLOOKUP(V223,Masterh!$C$1:$CX$9,5,FALSE),T223-HLOOKUP(V223,Masterf!$C$1:$CD$9,5,FALSE))</f>
        <v>#VALUE!</v>
      </c>
      <c r="AF223" s="32" t="e">
        <f>IF(E223="H",T223-HLOOKUP(V223,Masterh!$C$1:$CX$9,6,FALSE),T223-HLOOKUP(V223,Masterf!$C$1:$CD$9,6,FALSE))</f>
        <v>#VALUE!</v>
      </c>
      <c r="AG223" s="32" t="e">
        <f>IF(E223="H",T223-HLOOKUP(V223,Masterh!$C$1:$CX$9,7,FALSE),T223-HLOOKUP(V223,Masterf!$C$1:$CD$9,7,FALSE))</f>
        <v>#VALUE!</v>
      </c>
      <c r="AH223" s="32" t="e">
        <f>IF(E223="H",T223-HLOOKUP(V223,Masterh!$C$1:$CX$9,8,FALSE),T223-HLOOKUP(V223,Masterf!$C$1:$CD$9,8,FALSE))</f>
        <v>#VALUE!</v>
      </c>
      <c r="AI223" s="32" t="e">
        <f>IF(E223="H",T223-HLOOKUP(V223,Masterh!$C$1:$CX$9,9,FALSE),T223-HLOOKUP(V223,Masterf!$C$1:$CD$9,9,FALSE))</f>
        <v>#VALUE!</v>
      </c>
      <c r="AJ223" s="51" t="str">
        <f t="shared" si="45"/>
        <v xml:space="preserve"> </v>
      </c>
      <c r="AK223" s="37"/>
      <c r="AL223" s="52" t="str">
        <f t="shared" si="46"/>
        <v xml:space="preserve"> </v>
      </c>
      <c r="AM223" s="53" t="str">
        <f t="shared" si="47"/>
        <v xml:space="preserve"> </v>
      </c>
      <c r="AN223" s="37" t="e">
        <f>IF(AND(H223&lt;1920),VLOOKUP(K223,Masterh!$F$11:$P$29,11),IF(AND(H223&gt;=1920,H223&lt;1941),VLOOKUP(K223,Masterh!$F$11:$P$29,11),IF(AND(H223&gt;=1941,H223&lt;1946),VLOOKUP(K223,Masterh!$F$11:$P$29,10),IF(AND(H223&gt;=1946,H223&lt;1951),VLOOKUP(K223,Masterh!$F$11:$P$29,9),IF(AND(H223&gt;=1951,H223&lt;1956),VLOOKUP(K223,Masterh!$F$11:$P$29,8),IF(AND(H223&gt;=1956,H223&lt;1961),VLOOKUP(K223,Masterh!$F$11:$P$29,7),IF(AND(H223&gt;=1961,H223&lt;1966),VLOOKUP(K223,Masterh!$F$11:$P$29,6),IF(AND(H223&gt;=1966,H223&lt;1971),VLOOKUP(K223,Masterh!$F$11:$P$29,5),IF(AND(H223&gt;=1971,H223&lt;1976),VLOOKUP(K223,Masterh!$F$11:$P$29,4),IF(AND(H223&gt;=1976,H223&lt;1981),VLOOKUP(K223,Masterh!$F$11:$P$29,3),IF(AND(H223&gt;=1981,H223&lt;1986),VLOOKUP(K223,Masterh!$F$11:$P$29,2),"SENIOR")))))))))))</f>
        <v>#N/A</v>
      </c>
      <c r="AO223" s="37" t="e">
        <f>IF(AND(H223&lt;1951),VLOOKUP(K223,Masterf!$F$11:$N$25,9),IF(AND(H223&gt;=1951,H223&lt;1956),VLOOKUP(K223,Masterf!$F$11:$N$25,8),IF(AND(H223&gt;=1956,H223&lt;1961),VLOOKUP(K223,Masterf!$F$11:$N$25,7),IF(AND(H223&gt;=1961,H223&lt;1966),VLOOKUP(K223,Masterf!$F$11:$N$25,6),IF(AND(H223&gt;=1966,H223&lt;1971),VLOOKUP(K223,Masterf!$F$11:$N$25,5),IF(AND(H223&gt;=1971,H223&lt;1976),VLOOKUP(K223,Masterf!$F$11:$N$25,4),IF(AND(H223&gt;=1976,H223&lt;1981),VLOOKUP(K223,Masterf!$F$11:$N$25,3),IF(AND(H223&gt;=1981,H223&lt;1986),VLOOKUP(K223,Masterf!$F$11:$N$25,2),"SENIOR"))))))))</f>
        <v>#N/A</v>
      </c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</row>
    <row r="224" spans="2:124" s="5" customFormat="1" ht="30" customHeight="1" x14ac:dyDescent="0.2">
      <c r="B224" s="170"/>
      <c r="C224" s="171"/>
      <c r="D224" s="172"/>
      <c r="E224" s="173"/>
      <c r="F224" s="174" t="s">
        <v>30</v>
      </c>
      <c r="G224" s="175" t="s">
        <v>30</v>
      </c>
      <c r="H224" s="176"/>
      <c r="I224" s="177"/>
      <c r="J224" s="178" t="s">
        <v>30</v>
      </c>
      <c r="K224" s="179"/>
      <c r="L224" s="180"/>
      <c r="M224" s="181"/>
      <c r="N224" s="181"/>
      <c r="O224" s="182" t="str">
        <f t="shared" si="39"/>
        <v/>
      </c>
      <c r="P224" s="180"/>
      <c r="Q224" s="181"/>
      <c r="R224" s="181"/>
      <c r="S224" s="182" t="str">
        <f t="shared" si="40"/>
        <v/>
      </c>
      <c r="T224" s="207" t="str">
        <f t="shared" si="41"/>
        <v/>
      </c>
      <c r="U224" s="183" t="str">
        <f t="shared" si="42"/>
        <v xml:space="preserve">   </v>
      </c>
      <c r="V224" s="184" t="str">
        <f t="shared" si="43"/>
        <v xml:space="preserve"> </v>
      </c>
      <c r="W224" s="185" t="str">
        <f t="shared" si="44"/>
        <v/>
      </c>
      <c r="X224" s="209" t="str">
        <f>IF(E224="","",W224*VLOOKUP(2020-H224,Masterh!C$17:D$72,2,FALSE))</f>
        <v/>
      </c>
      <c r="Y224" s="73"/>
      <c r="AA224" s="37"/>
      <c r="AB224" s="32" t="e">
        <f>IF(E224="H",T224-HLOOKUP(V224,Masterh!$C$1:$CX$9,2,FALSE),T224-HLOOKUP(V224,Masterf!$C$1:$CD$9,2,FALSE))</f>
        <v>#VALUE!</v>
      </c>
      <c r="AC224" s="32" t="e">
        <f>IF(E224="H",T224-HLOOKUP(V224,Masterh!$C$1:$CX$9,3,FALSE),T224-HLOOKUP(V224,Masterf!$C$1:$CD$9,3,FALSE))</f>
        <v>#VALUE!</v>
      </c>
      <c r="AD224" s="32" t="e">
        <f>IF(E224="H",T224-HLOOKUP(V224,Masterh!$C$1:$CX$9,4,FALSE),T224-HLOOKUP(V224,Masterf!$C$1:$CD$9,4,FALSE))</f>
        <v>#VALUE!</v>
      </c>
      <c r="AE224" s="32" t="e">
        <f>IF(E224="H",T224-HLOOKUP(V224,Masterh!$C$1:$CX$9,5,FALSE),T224-HLOOKUP(V224,Masterf!$C$1:$CD$9,5,FALSE))</f>
        <v>#VALUE!</v>
      </c>
      <c r="AF224" s="32" t="e">
        <f>IF(E224="H",T224-HLOOKUP(V224,Masterh!$C$1:$CX$9,6,FALSE),T224-HLOOKUP(V224,Masterf!$C$1:$CD$9,6,FALSE))</f>
        <v>#VALUE!</v>
      </c>
      <c r="AG224" s="32" t="e">
        <f>IF(E224="H",T224-HLOOKUP(V224,Masterh!$C$1:$CX$9,7,FALSE),T224-HLOOKUP(V224,Masterf!$C$1:$CD$9,7,FALSE))</f>
        <v>#VALUE!</v>
      </c>
      <c r="AH224" s="32" t="e">
        <f>IF(E224="H",T224-HLOOKUP(V224,Masterh!$C$1:$CX$9,8,FALSE),T224-HLOOKUP(V224,Masterf!$C$1:$CD$9,8,FALSE))</f>
        <v>#VALUE!</v>
      </c>
      <c r="AI224" s="32" t="e">
        <f>IF(E224="H",T224-HLOOKUP(V224,Masterh!$C$1:$CX$9,9,FALSE),T224-HLOOKUP(V224,Masterf!$C$1:$CD$9,9,FALSE))</f>
        <v>#VALUE!</v>
      </c>
      <c r="AJ224" s="51" t="str">
        <f t="shared" si="45"/>
        <v xml:space="preserve"> </v>
      </c>
      <c r="AK224" s="37"/>
      <c r="AL224" s="52" t="str">
        <f t="shared" si="46"/>
        <v xml:space="preserve"> </v>
      </c>
      <c r="AM224" s="53" t="str">
        <f t="shared" si="47"/>
        <v xml:space="preserve"> </v>
      </c>
      <c r="AN224" s="37" t="e">
        <f>IF(AND(H224&lt;1920),VLOOKUP(K224,Masterh!$F$11:$P$29,11),IF(AND(H224&gt;=1920,H224&lt;1941),VLOOKUP(K224,Masterh!$F$11:$P$29,11),IF(AND(H224&gt;=1941,H224&lt;1946),VLOOKUP(K224,Masterh!$F$11:$P$29,10),IF(AND(H224&gt;=1946,H224&lt;1951),VLOOKUP(K224,Masterh!$F$11:$P$29,9),IF(AND(H224&gt;=1951,H224&lt;1956),VLOOKUP(K224,Masterh!$F$11:$P$29,8),IF(AND(H224&gt;=1956,H224&lt;1961),VLOOKUP(K224,Masterh!$F$11:$P$29,7),IF(AND(H224&gt;=1961,H224&lt;1966),VLOOKUP(K224,Masterh!$F$11:$P$29,6),IF(AND(H224&gt;=1966,H224&lt;1971),VLOOKUP(K224,Masterh!$F$11:$P$29,5),IF(AND(H224&gt;=1971,H224&lt;1976),VLOOKUP(K224,Masterh!$F$11:$P$29,4),IF(AND(H224&gt;=1976,H224&lt;1981),VLOOKUP(K224,Masterh!$F$11:$P$29,3),IF(AND(H224&gt;=1981,H224&lt;1986),VLOOKUP(K224,Masterh!$F$11:$P$29,2),"SENIOR")))))))))))</f>
        <v>#N/A</v>
      </c>
      <c r="AO224" s="37" t="e">
        <f>IF(AND(H224&lt;1951),VLOOKUP(K224,Masterf!$F$11:$N$25,9),IF(AND(H224&gt;=1951,H224&lt;1956),VLOOKUP(K224,Masterf!$F$11:$N$25,8),IF(AND(H224&gt;=1956,H224&lt;1961),VLOOKUP(K224,Masterf!$F$11:$N$25,7),IF(AND(H224&gt;=1961,H224&lt;1966),VLOOKUP(K224,Masterf!$F$11:$N$25,6),IF(AND(H224&gt;=1966,H224&lt;1971),VLOOKUP(K224,Masterf!$F$11:$N$25,5),IF(AND(H224&gt;=1971,H224&lt;1976),VLOOKUP(K224,Masterf!$F$11:$N$25,4),IF(AND(H224&gt;=1976,H224&lt;1981),VLOOKUP(K224,Masterf!$F$11:$N$25,3),IF(AND(H224&gt;=1981,H224&lt;1986),VLOOKUP(K224,Masterf!$F$11:$N$25,2),"SENIOR"))))))))</f>
        <v>#N/A</v>
      </c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</row>
    <row r="225" spans="2:124" s="5" customFormat="1" ht="30" customHeight="1" x14ac:dyDescent="0.2">
      <c r="B225" s="170"/>
      <c r="C225" s="171"/>
      <c r="D225" s="172"/>
      <c r="E225" s="173"/>
      <c r="F225" s="174"/>
      <c r="G225" s="175"/>
      <c r="H225" s="176"/>
      <c r="I225" s="177"/>
      <c r="J225" s="178"/>
      <c r="K225" s="179"/>
      <c r="L225" s="180"/>
      <c r="M225" s="181"/>
      <c r="N225" s="181"/>
      <c r="O225" s="182" t="str">
        <f t="shared" si="39"/>
        <v/>
      </c>
      <c r="P225" s="180"/>
      <c r="Q225" s="181"/>
      <c r="R225" s="181"/>
      <c r="S225" s="182" t="str">
        <f t="shared" si="40"/>
        <v/>
      </c>
      <c r="T225" s="207" t="str">
        <f t="shared" si="41"/>
        <v/>
      </c>
      <c r="U225" s="183" t="str">
        <f t="shared" si="42"/>
        <v xml:space="preserve">   </v>
      </c>
      <c r="V225" s="184" t="str">
        <f t="shared" si="43"/>
        <v xml:space="preserve"> </v>
      </c>
      <c r="W225" s="185" t="str">
        <f t="shared" si="44"/>
        <v/>
      </c>
      <c r="X225" s="209" t="str">
        <f>IF(E225="","",W225*VLOOKUP(2020-H225,Masterh!C$17:D$72,2,FALSE))</f>
        <v/>
      </c>
      <c r="Y225" s="73"/>
      <c r="AA225" s="37"/>
      <c r="AB225" s="32" t="e">
        <f>IF(E225="H",T225-HLOOKUP(V225,Masterh!$C$1:$CX$9,2,FALSE),T225-HLOOKUP(V225,Masterf!$C$1:$CD$9,2,FALSE))</f>
        <v>#VALUE!</v>
      </c>
      <c r="AC225" s="32" t="e">
        <f>IF(E225="H",T225-HLOOKUP(V225,Masterh!$C$1:$CX$9,3,FALSE),T225-HLOOKUP(V225,Masterf!$C$1:$CD$9,3,FALSE))</f>
        <v>#VALUE!</v>
      </c>
      <c r="AD225" s="32" t="e">
        <f>IF(E225="H",T225-HLOOKUP(V225,Masterh!$C$1:$CX$9,4,FALSE),T225-HLOOKUP(V225,Masterf!$C$1:$CD$9,4,FALSE))</f>
        <v>#VALUE!</v>
      </c>
      <c r="AE225" s="32" t="e">
        <f>IF(E225="H",T225-HLOOKUP(V225,Masterh!$C$1:$CX$9,5,FALSE),T225-HLOOKUP(V225,Masterf!$C$1:$CD$9,5,FALSE))</f>
        <v>#VALUE!</v>
      </c>
      <c r="AF225" s="32" t="e">
        <f>IF(E225="H",T225-HLOOKUP(V225,Masterh!$C$1:$CX$9,6,FALSE),T225-HLOOKUP(V225,Masterf!$C$1:$CD$9,6,FALSE))</f>
        <v>#VALUE!</v>
      </c>
      <c r="AG225" s="32" t="e">
        <f>IF(E225="H",T225-HLOOKUP(V225,Masterh!$C$1:$CX$9,7,FALSE),T225-HLOOKUP(V225,Masterf!$C$1:$CD$9,7,FALSE))</f>
        <v>#VALUE!</v>
      </c>
      <c r="AH225" s="32" t="e">
        <f>IF(E225="H",T225-HLOOKUP(V225,Masterh!$C$1:$CX$9,8,FALSE),T225-HLOOKUP(V225,Masterf!$C$1:$CD$9,8,FALSE))</f>
        <v>#VALUE!</v>
      </c>
      <c r="AI225" s="32" t="e">
        <f>IF(E225="H",T225-HLOOKUP(V225,Masterh!$C$1:$CX$9,9,FALSE),T225-HLOOKUP(V225,Masterf!$C$1:$CD$9,9,FALSE))</f>
        <v>#VALUE!</v>
      </c>
      <c r="AJ225" s="51" t="str">
        <f t="shared" si="45"/>
        <v xml:space="preserve"> </v>
      </c>
      <c r="AK225" s="37"/>
      <c r="AL225" s="52" t="str">
        <f t="shared" si="46"/>
        <v xml:space="preserve"> </v>
      </c>
      <c r="AM225" s="53" t="str">
        <f t="shared" si="47"/>
        <v xml:space="preserve"> </v>
      </c>
      <c r="AN225" s="37" t="e">
        <f>IF(AND(H225&lt;1920),VLOOKUP(K225,Masterh!$F$11:$P$29,11),IF(AND(H225&gt;=1920,H225&lt;1941),VLOOKUP(K225,Masterh!$F$11:$P$29,11),IF(AND(H225&gt;=1941,H225&lt;1946),VLOOKUP(K225,Masterh!$F$11:$P$29,10),IF(AND(H225&gt;=1946,H225&lt;1951),VLOOKUP(K225,Masterh!$F$11:$P$29,9),IF(AND(H225&gt;=1951,H225&lt;1956),VLOOKUP(K225,Masterh!$F$11:$P$29,8),IF(AND(H225&gt;=1956,H225&lt;1961),VLOOKUP(K225,Masterh!$F$11:$P$29,7),IF(AND(H225&gt;=1961,H225&lt;1966),VLOOKUP(K225,Masterh!$F$11:$P$29,6),IF(AND(H225&gt;=1966,H225&lt;1971),VLOOKUP(K225,Masterh!$F$11:$P$29,5),IF(AND(H225&gt;=1971,H225&lt;1976),VLOOKUP(K225,Masterh!$F$11:$P$29,4),IF(AND(H225&gt;=1976,H225&lt;1981),VLOOKUP(K225,Masterh!$F$11:$P$29,3),IF(AND(H225&gt;=1981,H225&lt;1986),VLOOKUP(K225,Masterh!$F$11:$P$29,2),"SENIOR")))))))))))</f>
        <v>#N/A</v>
      </c>
      <c r="AO225" s="37" t="e">
        <f>IF(AND(H225&lt;1951),VLOOKUP(K225,Masterf!$F$11:$N$25,9),IF(AND(H225&gt;=1951,H225&lt;1956),VLOOKUP(K225,Masterf!$F$11:$N$25,8),IF(AND(H225&gt;=1956,H225&lt;1961),VLOOKUP(K225,Masterf!$F$11:$N$25,7),IF(AND(H225&gt;=1961,H225&lt;1966),VLOOKUP(K225,Masterf!$F$11:$N$25,6),IF(AND(H225&gt;=1966,H225&lt;1971),VLOOKUP(K225,Masterf!$F$11:$N$25,5),IF(AND(H225&gt;=1971,H225&lt;1976),VLOOKUP(K225,Masterf!$F$11:$N$25,4),IF(AND(H225&gt;=1976,H225&lt;1981),VLOOKUP(K225,Masterf!$F$11:$N$25,3),IF(AND(H225&gt;=1981,H225&lt;1986),VLOOKUP(K225,Masterf!$F$11:$N$25,2),"SENIOR"))))))))</f>
        <v>#N/A</v>
      </c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</row>
    <row r="226" spans="2:124" s="5" customFormat="1" ht="30" customHeight="1" x14ac:dyDescent="0.2">
      <c r="B226" s="170"/>
      <c r="C226" s="171"/>
      <c r="D226" s="172"/>
      <c r="E226" s="173"/>
      <c r="F226" s="174" t="s">
        <v>30</v>
      </c>
      <c r="G226" s="175" t="s">
        <v>30</v>
      </c>
      <c r="H226" s="176"/>
      <c r="I226" s="177"/>
      <c r="J226" s="178" t="s">
        <v>30</v>
      </c>
      <c r="K226" s="179"/>
      <c r="L226" s="180"/>
      <c r="M226" s="181"/>
      <c r="N226" s="181"/>
      <c r="O226" s="182" t="str">
        <f t="shared" si="39"/>
        <v/>
      </c>
      <c r="P226" s="180"/>
      <c r="Q226" s="181"/>
      <c r="R226" s="181"/>
      <c r="S226" s="182" t="str">
        <f t="shared" si="40"/>
        <v/>
      </c>
      <c r="T226" s="207" t="str">
        <f t="shared" si="41"/>
        <v/>
      </c>
      <c r="U226" s="183" t="str">
        <f t="shared" si="42"/>
        <v xml:space="preserve">   </v>
      </c>
      <c r="V226" s="184" t="str">
        <f t="shared" si="43"/>
        <v xml:space="preserve"> </v>
      </c>
      <c r="W226" s="185" t="str">
        <f t="shared" si="44"/>
        <v/>
      </c>
      <c r="X226" s="209" t="str">
        <f>IF(E226="","",W226*VLOOKUP(2020-H226,Masterh!C$17:D$72,2,FALSE))</f>
        <v/>
      </c>
      <c r="Y226" s="73"/>
      <c r="AA226" s="37"/>
      <c r="AB226" s="32" t="e">
        <f>IF(E226="H",T226-HLOOKUP(V226,Masterh!$C$1:$CX$9,2,FALSE),T226-HLOOKUP(V226,Masterf!$C$1:$CD$9,2,FALSE))</f>
        <v>#VALUE!</v>
      </c>
      <c r="AC226" s="32" t="e">
        <f>IF(E226="H",T226-HLOOKUP(V226,Masterh!$C$1:$CX$9,3,FALSE),T226-HLOOKUP(V226,Masterf!$C$1:$CD$9,3,FALSE))</f>
        <v>#VALUE!</v>
      </c>
      <c r="AD226" s="32" t="e">
        <f>IF(E226="H",T226-HLOOKUP(V226,Masterh!$C$1:$CX$9,4,FALSE),T226-HLOOKUP(V226,Masterf!$C$1:$CD$9,4,FALSE))</f>
        <v>#VALUE!</v>
      </c>
      <c r="AE226" s="32" t="e">
        <f>IF(E226="H",T226-HLOOKUP(V226,Masterh!$C$1:$CX$9,5,FALSE),T226-HLOOKUP(V226,Masterf!$C$1:$CD$9,5,FALSE))</f>
        <v>#VALUE!</v>
      </c>
      <c r="AF226" s="32" t="e">
        <f>IF(E226="H",T226-HLOOKUP(V226,Masterh!$C$1:$CX$9,6,FALSE),T226-HLOOKUP(V226,Masterf!$C$1:$CD$9,6,FALSE))</f>
        <v>#VALUE!</v>
      </c>
      <c r="AG226" s="32" t="e">
        <f>IF(E226="H",T226-HLOOKUP(V226,Masterh!$C$1:$CX$9,7,FALSE),T226-HLOOKUP(V226,Masterf!$C$1:$CD$9,7,FALSE))</f>
        <v>#VALUE!</v>
      </c>
      <c r="AH226" s="32" t="e">
        <f>IF(E226="H",T226-HLOOKUP(V226,Masterh!$C$1:$CX$9,8,FALSE),T226-HLOOKUP(V226,Masterf!$C$1:$CD$9,8,FALSE))</f>
        <v>#VALUE!</v>
      </c>
      <c r="AI226" s="32" t="e">
        <f>IF(E226="H",T226-HLOOKUP(V226,Masterh!$C$1:$CX$9,9,FALSE),T226-HLOOKUP(V226,Masterf!$C$1:$CD$9,9,FALSE))</f>
        <v>#VALUE!</v>
      </c>
      <c r="AJ226" s="51" t="str">
        <f t="shared" si="45"/>
        <v xml:space="preserve"> </v>
      </c>
      <c r="AK226" s="37"/>
      <c r="AL226" s="52" t="str">
        <f t="shared" si="46"/>
        <v xml:space="preserve"> </v>
      </c>
      <c r="AM226" s="53" t="str">
        <f t="shared" si="47"/>
        <v xml:space="preserve"> </v>
      </c>
      <c r="AN226" s="37" t="e">
        <f>IF(AND(H226&lt;1920),VLOOKUP(K226,Masterh!$F$11:$P$29,11),IF(AND(H226&gt;=1920,H226&lt;1941),VLOOKUP(K226,Masterh!$F$11:$P$29,11),IF(AND(H226&gt;=1941,H226&lt;1946),VLOOKUP(K226,Masterh!$F$11:$P$29,10),IF(AND(H226&gt;=1946,H226&lt;1951),VLOOKUP(K226,Masterh!$F$11:$P$29,9),IF(AND(H226&gt;=1951,H226&lt;1956),VLOOKUP(K226,Masterh!$F$11:$P$29,8),IF(AND(H226&gt;=1956,H226&lt;1961),VLOOKUP(K226,Masterh!$F$11:$P$29,7),IF(AND(H226&gt;=1961,H226&lt;1966),VLOOKUP(K226,Masterh!$F$11:$P$29,6),IF(AND(H226&gt;=1966,H226&lt;1971),VLOOKUP(K226,Masterh!$F$11:$P$29,5),IF(AND(H226&gt;=1971,H226&lt;1976),VLOOKUP(K226,Masterh!$F$11:$P$29,4),IF(AND(H226&gt;=1976,H226&lt;1981),VLOOKUP(K226,Masterh!$F$11:$P$29,3),IF(AND(H226&gt;=1981,H226&lt;1986),VLOOKUP(K226,Masterh!$F$11:$P$29,2),"SENIOR")))))))))))</f>
        <v>#N/A</v>
      </c>
      <c r="AO226" s="37" t="e">
        <f>IF(AND(H226&lt;1951),VLOOKUP(K226,Masterf!$F$11:$N$25,9),IF(AND(H226&gt;=1951,H226&lt;1956),VLOOKUP(K226,Masterf!$F$11:$N$25,8),IF(AND(H226&gt;=1956,H226&lt;1961),VLOOKUP(K226,Masterf!$F$11:$N$25,7),IF(AND(H226&gt;=1961,H226&lt;1966),VLOOKUP(K226,Masterf!$F$11:$N$25,6),IF(AND(H226&gt;=1966,H226&lt;1971),VLOOKUP(K226,Masterf!$F$11:$N$25,5),IF(AND(H226&gt;=1971,H226&lt;1976),VLOOKUP(K226,Masterf!$F$11:$N$25,4),IF(AND(H226&gt;=1976,H226&lt;1981),VLOOKUP(K226,Masterf!$F$11:$N$25,3),IF(AND(H226&gt;=1981,H226&lt;1986),VLOOKUP(K226,Masterf!$F$11:$N$25,2),"SENIOR"))))))))</f>
        <v>#N/A</v>
      </c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</row>
    <row r="227" spans="2:124" s="5" customFormat="1" ht="30" customHeight="1" x14ac:dyDescent="0.2">
      <c r="B227" s="170"/>
      <c r="C227" s="171"/>
      <c r="D227" s="172"/>
      <c r="E227" s="173"/>
      <c r="F227" s="174" t="s">
        <v>30</v>
      </c>
      <c r="G227" s="175" t="s">
        <v>30</v>
      </c>
      <c r="H227" s="176"/>
      <c r="I227" s="177"/>
      <c r="J227" s="178" t="s">
        <v>30</v>
      </c>
      <c r="K227" s="179"/>
      <c r="L227" s="180"/>
      <c r="M227" s="181"/>
      <c r="N227" s="181"/>
      <c r="O227" s="182" t="str">
        <f t="shared" si="39"/>
        <v/>
      </c>
      <c r="P227" s="180"/>
      <c r="Q227" s="181"/>
      <c r="R227" s="181"/>
      <c r="S227" s="182" t="str">
        <f t="shared" si="40"/>
        <v/>
      </c>
      <c r="T227" s="207" t="str">
        <f t="shared" si="41"/>
        <v/>
      </c>
      <c r="U227" s="183" t="str">
        <f t="shared" si="42"/>
        <v xml:space="preserve">   </v>
      </c>
      <c r="V227" s="184" t="str">
        <f t="shared" si="43"/>
        <v xml:space="preserve"> </v>
      </c>
      <c r="W227" s="185" t="str">
        <f t="shared" si="44"/>
        <v/>
      </c>
      <c r="X227" s="209" t="str">
        <f>IF(E227="","",W227*VLOOKUP(2020-H227,Masterh!C$17:D$72,2,FALSE))</f>
        <v/>
      </c>
      <c r="Y227" s="73"/>
      <c r="AA227" s="37"/>
      <c r="AB227" s="32" t="e">
        <f>IF(E227="H",T227-HLOOKUP(V227,Masterh!$C$1:$CX$9,2,FALSE),T227-HLOOKUP(V227,Masterf!$C$1:$CD$9,2,FALSE))</f>
        <v>#VALUE!</v>
      </c>
      <c r="AC227" s="32" t="e">
        <f>IF(E227="H",T227-HLOOKUP(V227,Masterh!$C$1:$CX$9,3,FALSE),T227-HLOOKUP(V227,Masterf!$C$1:$CD$9,3,FALSE))</f>
        <v>#VALUE!</v>
      </c>
      <c r="AD227" s="32" t="e">
        <f>IF(E227="H",T227-HLOOKUP(V227,Masterh!$C$1:$CX$9,4,FALSE),T227-HLOOKUP(V227,Masterf!$C$1:$CD$9,4,FALSE))</f>
        <v>#VALUE!</v>
      </c>
      <c r="AE227" s="32" t="e">
        <f>IF(E227="H",T227-HLOOKUP(V227,Masterh!$C$1:$CX$9,5,FALSE),T227-HLOOKUP(V227,Masterf!$C$1:$CD$9,5,FALSE))</f>
        <v>#VALUE!</v>
      </c>
      <c r="AF227" s="32" t="e">
        <f>IF(E227="H",T227-HLOOKUP(V227,Masterh!$C$1:$CX$9,6,FALSE),T227-HLOOKUP(V227,Masterf!$C$1:$CD$9,6,FALSE))</f>
        <v>#VALUE!</v>
      </c>
      <c r="AG227" s="32" t="e">
        <f>IF(E227="H",T227-HLOOKUP(V227,Masterh!$C$1:$CX$9,7,FALSE),T227-HLOOKUP(V227,Masterf!$C$1:$CD$9,7,FALSE))</f>
        <v>#VALUE!</v>
      </c>
      <c r="AH227" s="32" t="e">
        <f>IF(E227="H",T227-HLOOKUP(V227,Masterh!$C$1:$CX$9,8,FALSE),T227-HLOOKUP(V227,Masterf!$C$1:$CD$9,8,FALSE))</f>
        <v>#VALUE!</v>
      </c>
      <c r="AI227" s="32" t="e">
        <f>IF(E227="H",T227-HLOOKUP(V227,Masterh!$C$1:$CX$9,9,FALSE),T227-HLOOKUP(V227,Masterf!$C$1:$CD$9,9,FALSE))</f>
        <v>#VALUE!</v>
      </c>
      <c r="AJ227" s="51" t="str">
        <f t="shared" si="45"/>
        <v xml:space="preserve"> </v>
      </c>
      <c r="AK227" s="37"/>
      <c r="AL227" s="52" t="str">
        <f t="shared" si="46"/>
        <v xml:space="preserve"> </v>
      </c>
      <c r="AM227" s="53" t="str">
        <f t="shared" si="47"/>
        <v xml:space="preserve"> </v>
      </c>
      <c r="AN227" s="37" t="e">
        <f>IF(AND(H227&lt;1920),VLOOKUP(K227,Masterh!$F$11:$P$29,11),IF(AND(H227&gt;=1920,H227&lt;1941),VLOOKUP(K227,Masterh!$F$11:$P$29,11),IF(AND(H227&gt;=1941,H227&lt;1946),VLOOKUP(K227,Masterh!$F$11:$P$29,10),IF(AND(H227&gt;=1946,H227&lt;1951),VLOOKUP(K227,Masterh!$F$11:$P$29,9),IF(AND(H227&gt;=1951,H227&lt;1956),VLOOKUP(K227,Masterh!$F$11:$P$29,8),IF(AND(H227&gt;=1956,H227&lt;1961),VLOOKUP(K227,Masterh!$F$11:$P$29,7),IF(AND(H227&gt;=1961,H227&lt;1966),VLOOKUP(K227,Masterh!$F$11:$P$29,6),IF(AND(H227&gt;=1966,H227&lt;1971),VLOOKUP(K227,Masterh!$F$11:$P$29,5),IF(AND(H227&gt;=1971,H227&lt;1976),VLOOKUP(K227,Masterh!$F$11:$P$29,4),IF(AND(H227&gt;=1976,H227&lt;1981),VLOOKUP(K227,Masterh!$F$11:$P$29,3),IF(AND(H227&gt;=1981,H227&lt;1986),VLOOKUP(K227,Masterh!$F$11:$P$29,2),"SENIOR")))))))))))</f>
        <v>#N/A</v>
      </c>
      <c r="AO227" s="37" t="e">
        <f>IF(AND(H227&lt;1951),VLOOKUP(K227,Masterf!$F$11:$N$25,9),IF(AND(H227&gt;=1951,H227&lt;1956),VLOOKUP(K227,Masterf!$F$11:$N$25,8),IF(AND(H227&gt;=1956,H227&lt;1961),VLOOKUP(K227,Masterf!$F$11:$N$25,7),IF(AND(H227&gt;=1961,H227&lt;1966),VLOOKUP(K227,Masterf!$F$11:$N$25,6),IF(AND(H227&gt;=1966,H227&lt;1971),VLOOKUP(K227,Masterf!$F$11:$N$25,5),IF(AND(H227&gt;=1971,H227&lt;1976),VLOOKUP(K227,Masterf!$F$11:$N$25,4),IF(AND(H227&gt;=1976,H227&lt;1981),VLOOKUP(K227,Masterf!$F$11:$N$25,3),IF(AND(H227&gt;=1981,H227&lt;1986),VLOOKUP(K227,Masterf!$F$11:$N$25,2),"SENIOR"))))))))</f>
        <v>#N/A</v>
      </c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</row>
    <row r="228" spans="2:124" s="5" customFormat="1" ht="30" customHeight="1" x14ac:dyDescent="0.2">
      <c r="B228" s="170"/>
      <c r="C228" s="171"/>
      <c r="D228" s="172"/>
      <c r="E228" s="173"/>
      <c r="F228" s="174" t="s">
        <v>30</v>
      </c>
      <c r="G228" s="175" t="s">
        <v>30</v>
      </c>
      <c r="H228" s="176"/>
      <c r="I228" s="177"/>
      <c r="J228" s="178" t="s">
        <v>30</v>
      </c>
      <c r="K228" s="179"/>
      <c r="L228" s="180"/>
      <c r="M228" s="181"/>
      <c r="N228" s="181"/>
      <c r="O228" s="182" t="str">
        <f t="shared" si="39"/>
        <v/>
      </c>
      <c r="P228" s="180"/>
      <c r="Q228" s="181"/>
      <c r="R228" s="181"/>
      <c r="S228" s="182" t="str">
        <f t="shared" si="40"/>
        <v/>
      </c>
      <c r="T228" s="207" t="str">
        <f t="shared" si="41"/>
        <v/>
      </c>
      <c r="U228" s="183" t="str">
        <f t="shared" si="42"/>
        <v xml:space="preserve">   </v>
      </c>
      <c r="V228" s="184" t="str">
        <f t="shared" si="43"/>
        <v xml:space="preserve"> </v>
      </c>
      <c r="W228" s="185" t="str">
        <f t="shared" si="44"/>
        <v/>
      </c>
      <c r="X228" s="209" t="str">
        <f>IF(E228="","",W228*VLOOKUP(2020-H228,Masterh!C$17:D$72,2,FALSE))</f>
        <v/>
      </c>
      <c r="Y228" s="73"/>
      <c r="AA228" s="37"/>
      <c r="AB228" s="32" t="e">
        <f>IF(E228="H",T228-HLOOKUP(V228,Masterh!$C$1:$CX$9,2,FALSE),T228-HLOOKUP(V228,Masterf!$C$1:$CD$9,2,FALSE))</f>
        <v>#VALUE!</v>
      </c>
      <c r="AC228" s="32" t="e">
        <f>IF(E228="H",T228-HLOOKUP(V228,Masterh!$C$1:$CX$9,3,FALSE),T228-HLOOKUP(V228,Masterf!$C$1:$CD$9,3,FALSE))</f>
        <v>#VALUE!</v>
      </c>
      <c r="AD228" s="32" t="e">
        <f>IF(E228="H",T228-HLOOKUP(V228,Masterh!$C$1:$CX$9,4,FALSE),T228-HLOOKUP(V228,Masterf!$C$1:$CD$9,4,FALSE))</f>
        <v>#VALUE!</v>
      </c>
      <c r="AE228" s="32" t="e">
        <f>IF(E228="H",T228-HLOOKUP(V228,Masterh!$C$1:$CX$9,5,FALSE),T228-HLOOKUP(V228,Masterf!$C$1:$CD$9,5,FALSE))</f>
        <v>#VALUE!</v>
      </c>
      <c r="AF228" s="32" t="e">
        <f>IF(E228="H",T228-HLOOKUP(V228,Masterh!$C$1:$CX$9,6,FALSE),T228-HLOOKUP(V228,Masterf!$C$1:$CD$9,6,FALSE))</f>
        <v>#VALUE!</v>
      </c>
      <c r="AG228" s="32" t="e">
        <f>IF(E228="H",T228-HLOOKUP(V228,Masterh!$C$1:$CX$9,7,FALSE),T228-HLOOKUP(V228,Masterf!$C$1:$CD$9,7,FALSE))</f>
        <v>#VALUE!</v>
      </c>
      <c r="AH228" s="32" t="e">
        <f>IF(E228="H",T228-HLOOKUP(V228,Masterh!$C$1:$CX$9,8,FALSE),T228-HLOOKUP(V228,Masterf!$C$1:$CD$9,8,FALSE))</f>
        <v>#VALUE!</v>
      </c>
      <c r="AI228" s="32" t="e">
        <f>IF(E228="H",T228-HLOOKUP(V228,Masterh!$C$1:$CX$9,9,FALSE),T228-HLOOKUP(V228,Masterf!$C$1:$CD$9,9,FALSE))</f>
        <v>#VALUE!</v>
      </c>
      <c r="AJ228" s="51" t="str">
        <f t="shared" si="45"/>
        <v xml:space="preserve"> </v>
      </c>
      <c r="AK228" s="37"/>
      <c r="AL228" s="52" t="str">
        <f t="shared" si="46"/>
        <v xml:space="preserve"> </v>
      </c>
      <c r="AM228" s="53" t="str">
        <f t="shared" si="47"/>
        <v xml:space="preserve"> </v>
      </c>
      <c r="AN228" s="37" t="e">
        <f>IF(AND(H228&lt;1920),VLOOKUP(K228,Masterh!$F$11:$P$29,11),IF(AND(H228&gt;=1920,H228&lt;1941),VLOOKUP(K228,Masterh!$F$11:$P$29,11),IF(AND(H228&gt;=1941,H228&lt;1946),VLOOKUP(K228,Masterh!$F$11:$P$29,10),IF(AND(H228&gt;=1946,H228&lt;1951),VLOOKUP(K228,Masterh!$F$11:$P$29,9),IF(AND(H228&gt;=1951,H228&lt;1956),VLOOKUP(K228,Masterh!$F$11:$P$29,8),IF(AND(H228&gt;=1956,H228&lt;1961),VLOOKUP(K228,Masterh!$F$11:$P$29,7),IF(AND(H228&gt;=1961,H228&lt;1966),VLOOKUP(K228,Masterh!$F$11:$P$29,6),IF(AND(H228&gt;=1966,H228&lt;1971),VLOOKUP(K228,Masterh!$F$11:$P$29,5),IF(AND(H228&gt;=1971,H228&lt;1976),VLOOKUP(K228,Masterh!$F$11:$P$29,4),IF(AND(H228&gt;=1976,H228&lt;1981),VLOOKUP(K228,Masterh!$F$11:$P$29,3),IF(AND(H228&gt;=1981,H228&lt;1986),VLOOKUP(K228,Masterh!$F$11:$P$29,2),"SENIOR")))))))))))</f>
        <v>#N/A</v>
      </c>
      <c r="AO228" s="37" t="e">
        <f>IF(AND(H228&lt;1951),VLOOKUP(K228,Masterf!$F$11:$N$25,9),IF(AND(H228&gt;=1951,H228&lt;1956),VLOOKUP(K228,Masterf!$F$11:$N$25,8),IF(AND(H228&gt;=1956,H228&lt;1961),VLOOKUP(K228,Masterf!$F$11:$N$25,7),IF(AND(H228&gt;=1961,H228&lt;1966),VLOOKUP(K228,Masterf!$F$11:$N$25,6),IF(AND(H228&gt;=1966,H228&lt;1971),VLOOKUP(K228,Masterf!$F$11:$N$25,5),IF(AND(H228&gt;=1971,H228&lt;1976),VLOOKUP(K228,Masterf!$F$11:$N$25,4),IF(AND(H228&gt;=1976,H228&lt;1981),VLOOKUP(K228,Masterf!$F$11:$N$25,3),IF(AND(H228&gt;=1981,H228&lt;1986),VLOOKUP(K228,Masterf!$F$11:$N$25,2),"SENIOR"))))))))</f>
        <v>#N/A</v>
      </c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</row>
    <row r="229" spans="2:124" s="5" customFormat="1" ht="30" customHeight="1" x14ac:dyDescent="0.2">
      <c r="B229" s="170"/>
      <c r="C229" s="171"/>
      <c r="D229" s="172"/>
      <c r="E229" s="173"/>
      <c r="F229" s="174" t="s">
        <v>30</v>
      </c>
      <c r="G229" s="175" t="s">
        <v>30</v>
      </c>
      <c r="H229" s="176"/>
      <c r="I229" s="177"/>
      <c r="J229" s="178" t="s">
        <v>30</v>
      </c>
      <c r="K229" s="179"/>
      <c r="L229" s="180"/>
      <c r="M229" s="181"/>
      <c r="N229" s="181"/>
      <c r="O229" s="182" t="str">
        <f t="shared" si="39"/>
        <v/>
      </c>
      <c r="P229" s="180"/>
      <c r="Q229" s="181"/>
      <c r="R229" s="181"/>
      <c r="S229" s="182" t="str">
        <f t="shared" si="40"/>
        <v/>
      </c>
      <c r="T229" s="207" t="str">
        <f t="shared" si="41"/>
        <v/>
      </c>
      <c r="U229" s="183" t="str">
        <f t="shared" si="42"/>
        <v xml:space="preserve">   </v>
      </c>
      <c r="V229" s="184" t="str">
        <f t="shared" si="43"/>
        <v xml:space="preserve"> </v>
      </c>
      <c r="W229" s="185" t="str">
        <f t="shared" si="44"/>
        <v/>
      </c>
      <c r="X229" s="209" t="str">
        <f>IF(E229="","",W229*VLOOKUP(2020-H229,Masterh!C$17:D$72,2,FALSE))</f>
        <v/>
      </c>
      <c r="Y229" s="73"/>
      <c r="AA229" s="37"/>
      <c r="AB229" s="32" t="e">
        <f>IF(E229="H",T229-HLOOKUP(V229,Masterh!$C$1:$CX$9,2,FALSE),T229-HLOOKUP(V229,Masterf!$C$1:$CD$9,2,FALSE))</f>
        <v>#VALUE!</v>
      </c>
      <c r="AC229" s="32" t="e">
        <f>IF(E229="H",T229-HLOOKUP(V229,Masterh!$C$1:$CX$9,3,FALSE),T229-HLOOKUP(V229,Masterf!$C$1:$CD$9,3,FALSE))</f>
        <v>#VALUE!</v>
      </c>
      <c r="AD229" s="32" t="e">
        <f>IF(E229="H",T229-HLOOKUP(V229,Masterh!$C$1:$CX$9,4,FALSE),T229-HLOOKUP(V229,Masterf!$C$1:$CD$9,4,FALSE))</f>
        <v>#VALUE!</v>
      </c>
      <c r="AE229" s="32" t="e">
        <f>IF(E229="H",T229-HLOOKUP(V229,Masterh!$C$1:$CX$9,5,FALSE),T229-HLOOKUP(V229,Masterf!$C$1:$CD$9,5,FALSE))</f>
        <v>#VALUE!</v>
      </c>
      <c r="AF229" s="32" t="e">
        <f>IF(E229="H",T229-HLOOKUP(V229,Masterh!$C$1:$CX$9,6,FALSE),T229-HLOOKUP(V229,Masterf!$C$1:$CD$9,6,FALSE))</f>
        <v>#VALUE!</v>
      </c>
      <c r="AG229" s="32" t="e">
        <f>IF(E229="H",T229-HLOOKUP(V229,Masterh!$C$1:$CX$9,7,FALSE),T229-HLOOKUP(V229,Masterf!$C$1:$CD$9,7,FALSE))</f>
        <v>#VALUE!</v>
      </c>
      <c r="AH229" s="32" t="e">
        <f>IF(E229="H",T229-HLOOKUP(V229,Masterh!$C$1:$CX$9,8,FALSE),T229-HLOOKUP(V229,Masterf!$C$1:$CD$9,8,FALSE))</f>
        <v>#VALUE!</v>
      </c>
      <c r="AI229" s="32" t="e">
        <f>IF(E229="H",T229-HLOOKUP(V229,Masterh!$C$1:$CX$9,9,FALSE),T229-HLOOKUP(V229,Masterf!$C$1:$CD$9,9,FALSE))</f>
        <v>#VALUE!</v>
      </c>
      <c r="AJ229" s="51" t="str">
        <f t="shared" si="45"/>
        <v xml:space="preserve"> </v>
      </c>
      <c r="AK229" s="37"/>
      <c r="AL229" s="52" t="str">
        <f t="shared" si="46"/>
        <v xml:space="preserve"> </v>
      </c>
      <c r="AM229" s="53" t="str">
        <f t="shared" si="47"/>
        <v xml:space="preserve"> </v>
      </c>
      <c r="AN229" s="37" t="e">
        <f>IF(AND(H229&lt;1920),VLOOKUP(K229,Masterh!$F$11:$P$29,11),IF(AND(H229&gt;=1920,H229&lt;1941),VLOOKUP(K229,Masterh!$F$11:$P$29,11),IF(AND(H229&gt;=1941,H229&lt;1946),VLOOKUP(K229,Masterh!$F$11:$P$29,10),IF(AND(H229&gt;=1946,H229&lt;1951),VLOOKUP(K229,Masterh!$F$11:$P$29,9),IF(AND(H229&gt;=1951,H229&lt;1956),VLOOKUP(K229,Masterh!$F$11:$P$29,8),IF(AND(H229&gt;=1956,H229&lt;1961),VLOOKUP(K229,Masterh!$F$11:$P$29,7),IF(AND(H229&gt;=1961,H229&lt;1966),VLOOKUP(K229,Masterh!$F$11:$P$29,6),IF(AND(H229&gt;=1966,H229&lt;1971),VLOOKUP(K229,Masterh!$F$11:$P$29,5),IF(AND(H229&gt;=1971,H229&lt;1976),VLOOKUP(K229,Masterh!$F$11:$P$29,4),IF(AND(H229&gt;=1976,H229&lt;1981),VLOOKUP(K229,Masterh!$F$11:$P$29,3),IF(AND(H229&gt;=1981,H229&lt;1986),VLOOKUP(K229,Masterh!$F$11:$P$29,2),"SENIOR")))))))))))</f>
        <v>#N/A</v>
      </c>
      <c r="AO229" s="37" t="e">
        <f>IF(AND(H229&lt;1951),VLOOKUP(K229,Masterf!$F$11:$N$25,9),IF(AND(H229&gt;=1951,H229&lt;1956),VLOOKUP(K229,Masterf!$F$11:$N$25,8),IF(AND(H229&gt;=1956,H229&lt;1961),VLOOKUP(K229,Masterf!$F$11:$N$25,7),IF(AND(H229&gt;=1961,H229&lt;1966),VLOOKUP(K229,Masterf!$F$11:$N$25,6),IF(AND(H229&gt;=1966,H229&lt;1971),VLOOKUP(K229,Masterf!$F$11:$N$25,5),IF(AND(H229&gt;=1971,H229&lt;1976),VLOOKUP(K229,Masterf!$F$11:$N$25,4),IF(AND(H229&gt;=1976,H229&lt;1981),VLOOKUP(K229,Masterf!$F$11:$N$25,3),IF(AND(H229&gt;=1981,H229&lt;1986),VLOOKUP(K229,Masterf!$F$11:$N$25,2),"SENIOR"))))))))</f>
        <v>#N/A</v>
      </c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</row>
    <row r="230" spans="2:124" s="5" customFormat="1" ht="30" customHeight="1" x14ac:dyDescent="0.2">
      <c r="B230" s="170"/>
      <c r="C230" s="171"/>
      <c r="D230" s="172"/>
      <c r="E230" s="173"/>
      <c r="F230" s="174" t="s">
        <v>30</v>
      </c>
      <c r="G230" s="175" t="s">
        <v>30</v>
      </c>
      <c r="H230" s="176"/>
      <c r="I230" s="177"/>
      <c r="J230" s="178" t="s">
        <v>30</v>
      </c>
      <c r="K230" s="179"/>
      <c r="L230" s="180"/>
      <c r="M230" s="181"/>
      <c r="N230" s="181"/>
      <c r="O230" s="182" t="str">
        <f t="shared" si="39"/>
        <v/>
      </c>
      <c r="P230" s="180"/>
      <c r="Q230" s="181"/>
      <c r="R230" s="181"/>
      <c r="S230" s="182" t="str">
        <f t="shared" si="40"/>
        <v/>
      </c>
      <c r="T230" s="207" t="str">
        <f t="shared" si="41"/>
        <v/>
      </c>
      <c r="U230" s="183" t="str">
        <f t="shared" si="42"/>
        <v xml:space="preserve">   </v>
      </c>
      <c r="V230" s="184" t="str">
        <f t="shared" si="43"/>
        <v xml:space="preserve"> </v>
      </c>
      <c r="W230" s="185" t="str">
        <f t="shared" si="44"/>
        <v/>
      </c>
      <c r="X230" s="209" t="str">
        <f>IF(E230="","",W230*VLOOKUP(2020-H230,Masterh!C$17:D$72,2,FALSE))</f>
        <v/>
      </c>
      <c r="Y230" s="73"/>
      <c r="AA230" s="37"/>
      <c r="AB230" s="32" t="e">
        <f>IF(E230="H",T230-HLOOKUP(V230,Masterh!$C$1:$CX$9,2,FALSE),T230-HLOOKUP(V230,Masterf!$C$1:$CD$9,2,FALSE))</f>
        <v>#VALUE!</v>
      </c>
      <c r="AC230" s="32" t="e">
        <f>IF(E230="H",T230-HLOOKUP(V230,Masterh!$C$1:$CX$9,3,FALSE),T230-HLOOKUP(V230,Masterf!$C$1:$CD$9,3,FALSE))</f>
        <v>#VALUE!</v>
      </c>
      <c r="AD230" s="32" t="e">
        <f>IF(E230="H",T230-HLOOKUP(V230,Masterh!$C$1:$CX$9,4,FALSE),T230-HLOOKUP(V230,Masterf!$C$1:$CD$9,4,FALSE))</f>
        <v>#VALUE!</v>
      </c>
      <c r="AE230" s="32" t="e">
        <f>IF(E230="H",T230-HLOOKUP(V230,Masterh!$C$1:$CX$9,5,FALSE),T230-HLOOKUP(V230,Masterf!$C$1:$CD$9,5,FALSE))</f>
        <v>#VALUE!</v>
      </c>
      <c r="AF230" s="32" t="e">
        <f>IF(E230="H",T230-HLOOKUP(V230,Masterh!$C$1:$CX$9,6,FALSE),T230-HLOOKUP(V230,Masterf!$C$1:$CD$9,6,FALSE))</f>
        <v>#VALUE!</v>
      </c>
      <c r="AG230" s="32" t="e">
        <f>IF(E230="H",T230-HLOOKUP(V230,Masterh!$C$1:$CX$9,7,FALSE),T230-HLOOKUP(V230,Masterf!$C$1:$CD$9,7,FALSE))</f>
        <v>#VALUE!</v>
      </c>
      <c r="AH230" s="32" t="e">
        <f>IF(E230="H",T230-HLOOKUP(V230,Masterh!$C$1:$CX$9,8,FALSE),T230-HLOOKUP(V230,Masterf!$C$1:$CD$9,8,FALSE))</f>
        <v>#VALUE!</v>
      </c>
      <c r="AI230" s="32" t="e">
        <f>IF(E230="H",T230-HLOOKUP(V230,Masterh!$C$1:$CX$9,9,FALSE),T230-HLOOKUP(V230,Masterf!$C$1:$CD$9,9,FALSE))</f>
        <v>#VALUE!</v>
      </c>
      <c r="AJ230" s="51" t="str">
        <f t="shared" si="45"/>
        <v xml:space="preserve"> </v>
      </c>
      <c r="AK230" s="37"/>
      <c r="AL230" s="52" t="str">
        <f t="shared" si="46"/>
        <v xml:space="preserve"> </v>
      </c>
      <c r="AM230" s="53" t="str">
        <f t="shared" si="47"/>
        <v xml:space="preserve"> </v>
      </c>
      <c r="AN230" s="37" t="e">
        <f>IF(AND(H230&lt;1920),VLOOKUP(K230,Masterh!$F$11:$P$29,11),IF(AND(H230&gt;=1920,H230&lt;1941),VLOOKUP(K230,Masterh!$F$11:$P$29,11),IF(AND(H230&gt;=1941,H230&lt;1946),VLOOKUP(K230,Masterh!$F$11:$P$29,10),IF(AND(H230&gt;=1946,H230&lt;1951),VLOOKUP(K230,Masterh!$F$11:$P$29,9),IF(AND(H230&gt;=1951,H230&lt;1956),VLOOKUP(K230,Masterh!$F$11:$P$29,8),IF(AND(H230&gt;=1956,H230&lt;1961),VLOOKUP(K230,Masterh!$F$11:$P$29,7),IF(AND(H230&gt;=1961,H230&lt;1966),VLOOKUP(K230,Masterh!$F$11:$P$29,6),IF(AND(H230&gt;=1966,H230&lt;1971),VLOOKUP(K230,Masterh!$F$11:$P$29,5),IF(AND(H230&gt;=1971,H230&lt;1976),VLOOKUP(K230,Masterh!$F$11:$P$29,4),IF(AND(H230&gt;=1976,H230&lt;1981),VLOOKUP(K230,Masterh!$F$11:$P$29,3),IF(AND(H230&gt;=1981,H230&lt;1986),VLOOKUP(K230,Masterh!$F$11:$P$29,2),"SENIOR")))))))))))</f>
        <v>#N/A</v>
      </c>
      <c r="AO230" s="37" t="e">
        <f>IF(AND(H230&lt;1951),VLOOKUP(K230,Masterf!$F$11:$N$25,9),IF(AND(H230&gt;=1951,H230&lt;1956),VLOOKUP(K230,Masterf!$F$11:$N$25,8),IF(AND(H230&gt;=1956,H230&lt;1961),VLOOKUP(K230,Masterf!$F$11:$N$25,7),IF(AND(H230&gt;=1961,H230&lt;1966),VLOOKUP(K230,Masterf!$F$11:$N$25,6),IF(AND(H230&gt;=1966,H230&lt;1971),VLOOKUP(K230,Masterf!$F$11:$N$25,5),IF(AND(H230&gt;=1971,H230&lt;1976),VLOOKUP(K230,Masterf!$F$11:$N$25,4),IF(AND(H230&gt;=1976,H230&lt;1981),VLOOKUP(K230,Masterf!$F$11:$N$25,3),IF(AND(H230&gt;=1981,H230&lt;1986),VLOOKUP(K230,Masterf!$F$11:$N$25,2),"SENIOR"))))))))</f>
        <v>#N/A</v>
      </c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</row>
    <row r="231" spans="2:124" s="5" customFormat="1" ht="30" customHeight="1" x14ac:dyDescent="0.2">
      <c r="B231" s="170"/>
      <c r="C231" s="171"/>
      <c r="D231" s="172"/>
      <c r="E231" s="173"/>
      <c r="F231" s="174" t="s">
        <v>30</v>
      </c>
      <c r="G231" s="175" t="s">
        <v>30</v>
      </c>
      <c r="H231" s="176"/>
      <c r="I231" s="177"/>
      <c r="J231" s="178" t="s">
        <v>30</v>
      </c>
      <c r="K231" s="179"/>
      <c r="L231" s="180"/>
      <c r="M231" s="181"/>
      <c r="N231" s="181"/>
      <c r="O231" s="182" t="str">
        <f t="shared" si="39"/>
        <v/>
      </c>
      <c r="P231" s="180"/>
      <c r="Q231" s="181"/>
      <c r="R231" s="181"/>
      <c r="S231" s="182" t="str">
        <f t="shared" si="40"/>
        <v/>
      </c>
      <c r="T231" s="207" t="str">
        <f t="shared" si="41"/>
        <v/>
      </c>
      <c r="U231" s="183" t="str">
        <f t="shared" si="42"/>
        <v xml:space="preserve">   </v>
      </c>
      <c r="V231" s="184" t="str">
        <f t="shared" si="43"/>
        <v xml:space="preserve"> </v>
      </c>
      <c r="W231" s="185" t="str">
        <f t="shared" si="44"/>
        <v/>
      </c>
      <c r="X231" s="209" t="str">
        <f>IF(E231="","",W231*VLOOKUP(2020-H231,Masterh!C$17:D$72,2,FALSE))</f>
        <v/>
      </c>
      <c r="Y231" s="73"/>
      <c r="AA231" s="37"/>
      <c r="AB231" s="32" t="e">
        <f>IF(E231="H",T231-HLOOKUP(V231,Masterh!$C$1:$CX$9,2,FALSE),T231-HLOOKUP(V231,Masterf!$C$1:$CD$9,2,FALSE))</f>
        <v>#VALUE!</v>
      </c>
      <c r="AC231" s="32" t="e">
        <f>IF(E231="H",T231-HLOOKUP(V231,Masterh!$C$1:$CX$9,3,FALSE),T231-HLOOKUP(V231,Masterf!$C$1:$CD$9,3,FALSE))</f>
        <v>#VALUE!</v>
      </c>
      <c r="AD231" s="32" t="e">
        <f>IF(E231="H",T231-HLOOKUP(V231,Masterh!$C$1:$CX$9,4,FALSE),T231-HLOOKUP(V231,Masterf!$C$1:$CD$9,4,FALSE))</f>
        <v>#VALUE!</v>
      </c>
      <c r="AE231" s="32" t="e">
        <f>IF(E231="H",T231-HLOOKUP(V231,Masterh!$C$1:$CX$9,5,FALSE),T231-HLOOKUP(V231,Masterf!$C$1:$CD$9,5,FALSE))</f>
        <v>#VALUE!</v>
      </c>
      <c r="AF231" s="32" t="e">
        <f>IF(E231="H",T231-HLOOKUP(V231,Masterh!$C$1:$CX$9,6,FALSE),T231-HLOOKUP(V231,Masterf!$C$1:$CD$9,6,FALSE))</f>
        <v>#VALUE!</v>
      </c>
      <c r="AG231" s="32" t="e">
        <f>IF(E231="H",T231-HLOOKUP(V231,Masterh!$C$1:$CX$9,7,FALSE),T231-HLOOKUP(V231,Masterf!$C$1:$CD$9,7,FALSE))</f>
        <v>#VALUE!</v>
      </c>
      <c r="AH231" s="32" t="e">
        <f>IF(E231="H",T231-HLOOKUP(V231,Masterh!$C$1:$CX$9,8,FALSE),T231-HLOOKUP(V231,Masterf!$C$1:$CD$9,8,FALSE))</f>
        <v>#VALUE!</v>
      </c>
      <c r="AI231" s="32" t="e">
        <f>IF(E231="H",T231-HLOOKUP(V231,Masterh!$C$1:$CX$9,9,FALSE),T231-HLOOKUP(V231,Masterf!$C$1:$CD$9,9,FALSE))</f>
        <v>#VALUE!</v>
      </c>
      <c r="AJ231" s="51" t="str">
        <f t="shared" si="45"/>
        <v xml:space="preserve"> </v>
      </c>
      <c r="AK231" s="37"/>
      <c r="AL231" s="52" t="str">
        <f t="shared" si="46"/>
        <v xml:space="preserve"> </v>
      </c>
      <c r="AM231" s="53" t="str">
        <f t="shared" si="47"/>
        <v xml:space="preserve"> </v>
      </c>
      <c r="AN231" s="37" t="e">
        <f>IF(AND(H231&lt;1920),VLOOKUP(K231,Masterh!$F$11:$P$29,11),IF(AND(H231&gt;=1920,H231&lt;1941),VLOOKUP(K231,Masterh!$F$11:$P$29,11),IF(AND(H231&gt;=1941,H231&lt;1946),VLOOKUP(K231,Masterh!$F$11:$P$29,10),IF(AND(H231&gt;=1946,H231&lt;1951),VLOOKUP(K231,Masterh!$F$11:$P$29,9),IF(AND(H231&gt;=1951,H231&lt;1956),VLOOKUP(K231,Masterh!$F$11:$P$29,8),IF(AND(H231&gt;=1956,H231&lt;1961),VLOOKUP(K231,Masterh!$F$11:$P$29,7),IF(AND(H231&gt;=1961,H231&lt;1966),VLOOKUP(K231,Masterh!$F$11:$P$29,6),IF(AND(H231&gt;=1966,H231&lt;1971),VLOOKUP(K231,Masterh!$F$11:$P$29,5),IF(AND(H231&gt;=1971,H231&lt;1976),VLOOKUP(K231,Masterh!$F$11:$P$29,4),IF(AND(H231&gt;=1976,H231&lt;1981),VLOOKUP(K231,Masterh!$F$11:$P$29,3),IF(AND(H231&gt;=1981,H231&lt;1986),VLOOKUP(K231,Masterh!$F$11:$P$29,2),"SENIOR")))))))))))</f>
        <v>#N/A</v>
      </c>
      <c r="AO231" s="37" t="e">
        <f>IF(AND(H231&lt;1951),VLOOKUP(K231,Masterf!$F$11:$N$25,9),IF(AND(H231&gt;=1951,H231&lt;1956),VLOOKUP(K231,Masterf!$F$11:$N$25,8),IF(AND(H231&gt;=1956,H231&lt;1961),VLOOKUP(K231,Masterf!$F$11:$N$25,7),IF(AND(H231&gt;=1961,H231&lt;1966),VLOOKUP(K231,Masterf!$F$11:$N$25,6),IF(AND(H231&gt;=1966,H231&lt;1971),VLOOKUP(K231,Masterf!$F$11:$N$25,5),IF(AND(H231&gt;=1971,H231&lt;1976),VLOOKUP(K231,Masterf!$F$11:$N$25,4),IF(AND(H231&gt;=1976,H231&lt;1981),VLOOKUP(K231,Masterf!$F$11:$N$25,3),IF(AND(H231&gt;=1981,H231&lt;1986),VLOOKUP(K231,Masterf!$F$11:$N$25,2),"SENIOR"))))))))</f>
        <v>#N/A</v>
      </c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</row>
    <row r="232" spans="2:124" s="5" customFormat="1" ht="30" customHeight="1" x14ac:dyDescent="0.2">
      <c r="B232" s="170"/>
      <c r="C232" s="171"/>
      <c r="D232" s="172"/>
      <c r="E232" s="173"/>
      <c r="F232" s="174" t="s">
        <v>30</v>
      </c>
      <c r="G232" s="175" t="s">
        <v>30</v>
      </c>
      <c r="H232" s="176"/>
      <c r="I232" s="177"/>
      <c r="J232" s="178" t="s">
        <v>30</v>
      </c>
      <c r="K232" s="179"/>
      <c r="L232" s="180"/>
      <c r="M232" s="181"/>
      <c r="N232" s="181"/>
      <c r="O232" s="182" t="str">
        <f t="shared" si="39"/>
        <v/>
      </c>
      <c r="P232" s="180"/>
      <c r="Q232" s="181"/>
      <c r="R232" s="181"/>
      <c r="S232" s="182" t="str">
        <f t="shared" si="40"/>
        <v/>
      </c>
      <c r="T232" s="207" t="str">
        <f t="shared" si="41"/>
        <v/>
      </c>
      <c r="U232" s="183" t="str">
        <f t="shared" si="42"/>
        <v xml:space="preserve">   </v>
      </c>
      <c r="V232" s="184" t="str">
        <f t="shared" si="43"/>
        <v xml:space="preserve"> </v>
      </c>
      <c r="W232" s="185" t="str">
        <f t="shared" si="44"/>
        <v/>
      </c>
      <c r="X232" s="209" t="str">
        <f>IF(E232="","",W232*VLOOKUP(2020-H232,Masterh!C$17:D$72,2,FALSE))</f>
        <v/>
      </c>
      <c r="Y232" s="73"/>
      <c r="AA232" s="37"/>
      <c r="AB232" s="32" t="e">
        <f>IF(E232="H",T232-HLOOKUP(V232,Masterh!$C$1:$CX$9,2,FALSE),T232-HLOOKUP(V232,Masterf!$C$1:$CD$9,2,FALSE))</f>
        <v>#VALUE!</v>
      </c>
      <c r="AC232" s="32" t="e">
        <f>IF(E232="H",T232-HLOOKUP(V232,Masterh!$C$1:$CX$9,3,FALSE),T232-HLOOKUP(V232,Masterf!$C$1:$CD$9,3,FALSE))</f>
        <v>#VALUE!</v>
      </c>
      <c r="AD232" s="32" t="e">
        <f>IF(E232="H",T232-HLOOKUP(V232,Masterh!$C$1:$CX$9,4,FALSE),T232-HLOOKUP(V232,Masterf!$C$1:$CD$9,4,FALSE))</f>
        <v>#VALUE!</v>
      </c>
      <c r="AE232" s="32" t="e">
        <f>IF(E232="H",T232-HLOOKUP(V232,Masterh!$C$1:$CX$9,5,FALSE),T232-HLOOKUP(V232,Masterf!$C$1:$CD$9,5,FALSE))</f>
        <v>#VALUE!</v>
      </c>
      <c r="AF232" s="32" t="e">
        <f>IF(E232="H",T232-HLOOKUP(V232,Masterh!$C$1:$CX$9,6,FALSE),T232-HLOOKUP(V232,Masterf!$C$1:$CD$9,6,FALSE))</f>
        <v>#VALUE!</v>
      </c>
      <c r="AG232" s="32" t="e">
        <f>IF(E232="H",T232-HLOOKUP(V232,Masterh!$C$1:$CX$9,7,FALSE),T232-HLOOKUP(V232,Masterf!$C$1:$CD$9,7,FALSE))</f>
        <v>#VALUE!</v>
      </c>
      <c r="AH232" s="32" t="e">
        <f>IF(E232="H",T232-HLOOKUP(V232,Masterh!$C$1:$CX$9,8,FALSE),T232-HLOOKUP(V232,Masterf!$C$1:$CD$9,8,FALSE))</f>
        <v>#VALUE!</v>
      </c>
      <c r="AI232" s="32" t="e">
        <f>IF(E232="H",T232-HLOOKUP(V232,Masterh!$C$1:$CX$9,9,FALSE),T232-HLOOKUP(V232,Masterf!$C$1:$CD$9,9,FALSE))</f>
        <v>#VALUE!</v>
      </c>
      <c r="AJ232" s="51" t="str">
        <f t="shared" si="45"/>
        <v xml:space="preserve"> </v>
      </c>
      <c r="AK232" s="37"/>
      <c r="AL232" s="52" t="str">
        <f t="shared" si="46"/>
        <v xml:space="preserve"> </v>
      </c>
      <c r="AM232" s="53" t="str">
        <f t="shared" si="47"/>
        <v xml:space="preserve"> </v>
      </c>
      <c r="AN232" s="37" t="e">
        <f>IF(AND(H232&lt;1920),VLOOKUP(K232,Masterh!$F$11:$P$29,11),IF(AND(H232&gt;=1920,H232&lt;1941),VLOOKUP(K232,Masterh!$F$11:$P$29,11),IF(AND(H232&gt;=1941,H232&lt;1946),VLOOKUP(K232,Masterh!$F$11:$P$29,10),IF(AND(H232&gt;=1946,H232&lt;1951),VLOOKUP(K232,Masterh!$F$11:$P$29,9),IF(AND(H232&gt;=1951,H232&lt;1956),VLOOKUP(K232,Masterh!$F$11:$P$29,8),IF(AND(H232&gt;=1956,H232&lt;1961),VLOOKUP(K232,Masterh!$F$11:$P$29,7),IF(AND(H232&gt;=1961,H232&lt;1966),VLOOKUP(K232,Masterh!$F$11:$P$29,6),IF(AND(H232&gt;=1966,H232&lt;1971),VLOOKUP(K232,Masterh!$F$11:$P$29,5),IF(AND(H232&gt;=1971,H232&lt;1976),VLOOKUP(K232,Masterh!$F$11:$P$29,4),IF(AND(H232&gt;=1976,H232&lt;1981),VLOOKUP(K232,Masterh!$F$11:$P$29,3),IF(AND(H232&gt;=1981,H232&lt;1986),VLOOKUP(K232,Masterh!$F$11:$P$29,2),"SENIOR")))))))))))</f>
        <v>#N/A</v>
      </c>
      <c r="AO232" s="37" t="e">
        <f>IF(AND(H232&lt;1951),VLOOKUP(K232,Masterf!$F$11:$N$25,9),IF(AND(H232&gt;=1951,H232&lt;1956),VLOOKUP(K232,Masterf!$F$11:$N$25,8),IF(AND(H232&gt;=1956,H232&lt;1961),VLOOKUP(K232,Masterf!$F$11:$N$25,7),IF(AND(H232&gt;=1961,H232&lt;1966),VLOOKUP(K232,Masterf!$F$11:$N$25,6),IF(AND(H232&gt;=1966,H232&lt;1971),VLOOKUP(K232,Masterf!$F$11:$N$25,5),IF(AND(H232&gt;=1971,H232&lt;1976),VLOOKUP(K232,Masterf!$F$11:$N$25,4),IF(AND(H232&gt;=1976,H232&lt;1981),VLOOKUP(K232,Masterf!$F$11:$N$25,3),IF(AND(H232&gt;=1981,H232&lt;1986),VLOOKUP(K232,Masterf!$F$11:$N$25,2),"SENIOR"))))))))</f>
        <v>#N/A</v>
      </c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</row>
    <row r="233" spans="2:124" s="5" customFormat="1" ht="30" customHeight="1" x14ac:dyDescent="0.2">
      <c r="B233" s="170"/>
      <c r="C233" s="171"/>
      <c r="D233" s="172"/>
      <c r="E233" s="173"/>
      <c r="F233" s="174" t="s">
        <v>30</v>
      </c>
      <c r="G233" s="175" t="s">
        <v>30</v>
      </c>
      <c r="H233" s="176"/>
      <c r="I233" s="177"/>
      <c r="J233" s="178" t="s">
        <v>30</v>
      </c>
      <c r="K233" s="179"/>
      <c r="L233" s="180"/>
      <c r="M233" s="181"/>
      <c r="N233" s="181"/>
      <c r="O233" s="182" t="str">
        <f t="shared" si="39"/>
        <v/>
      </c>
      <c r="P233" s="180"/>
      <c r="Q233" s="181"/>
      <c r="R233" s="181"/>
      <c r="S233" s="182" t="str">
        <f t="shared" si="40"/>
        <v/>
      </c>
      <c r="T233" s="207" t="str">
        <f t="shared" si="41"/>
        <v/>
      </c>
      <c r="U233" s="183" t="str">
        <f t="shared" si="42"/>
        <v xml:space="preserve">   </v>
      </c>
      <c r="V233" s="184" t="str">
        <f t="shared" si="43"/>
        <v xml:space="preserve"> </v>
      </c>
      <c r="W233" s="185" t="str">
        <f t="shared" si="44"/>
        <v/>
      </c>
      <c r="X233" s="209" t="str">
        <f>IF(E233="","",W233*VLOOKUP(2020-H233,Masterh!C$17:D$72,2,FALSE))</f>
        <v/>
      </c>
      <c r="Y233" s="73"/>
      <c r="AA233" s="37"/>
      <c r="AB233" s="32" t="e">
        <f>IF(E233="H",T233-HLOOKUP(V233,Masterh!$C$1:$CX$9,2,FALSE),T233-HLOOKUP(V233,Masterf!$C$1:$CD$9,2,FALSE))</f>
        <v>#VALUE!</v>
      </c>
      <c r="AC233" s="32" t="e">
        <f>IF(E233="H",T233-HLOOKUP(V233,Masterh!$C$1:$CX$9,3,FALSE),T233-HLOOKUP(V233,Masterf!$C$1:$CD$9,3,FALSE))</f>
        <v>#VALUE!</v>
      </c>
      <c r="AD233" s="32" t="e">
        <f>IF(E233="H",T233-HLOOKUP(V233,Masterh!$C$1:$CX$9,4,FALSE),T233-HLOOKUP(V233,Masterf!$C$1:$CD$9,4,FALSE))</f>
        <v>#VALUE!</v>
      </c>
      <c r="AE233" s="32" t="e">
        <f>IF(E233="H",T233-HLOOKUP(V233,Masterh!$C$1:$CX$9,5,FALSE),T233-HLOOKUP(V233,Masterf!$C$1:$CD$9,5,FALSE))</f>
        <v>#VALUE!</v>
      </c>
      <c r="AF233" s="32" t="e">
        <f>IF(E233="H",T233-HLOOKUP(V233,Masterh!$C$1:$CX$9,6,FALSE),T233-HLOOKUP(V233,Masterf!$C$1:$CD$9,6,FALSE))</f>
        <v>#VALUE!</v>
      </c>
      <c r="AG233" s="32" t="e">
        <f>IF(E233="H",T233-HLOOKUP(V233,Masterh!$C$1:$CX$9,7,FALSE),T233-HLOOKUP(V233,Masterf!$C$1:$CD$9,7,FALSE))</f>
        <v>#VALUE!</v>
      </c>
      <c r="AH233" s="32" t="e">
        <f>IF(E233="H",T233-HLOOKUP(V233,Masterh!$C$1:$CX$9,8,FALSE),T233-HLOOKUP(V233,Masterf!$C$1:$CD$9,8,FALSE))</f>
        <v>#VALUE!</v>
      </c>
      <c r="AI233" s="32" t="e">
        <f>IF(E233="H",T233-HLOOKUP(V233,Masterh!$C$1:$CX$9,9,FALSE),T233-HLOOKUP(V233,Masterf!$C$1:$CD$9,9,FALSE))</f>
        <v>#VALUE!</v>
      </c>
      <c r="AJ233" s="51" t="str">
        <f t="shared" si="45"/>
        <v xml:space="preserve"> </v>
      </c>
      <c r="AK233" s="37"/>
      <c r="AL233" s="52" t="str">
        <f t="shared" si="46"/>
        <v xml:space="preserve"> </v>
      </c>
      <c r="AM233" s="53" t="str">
        <f t="shared" si="47"/>
        <v xml:space="preserve"> </v>
      </c>
      <c r="AN233" s="37" t="e">
        <f>IF(AND(H233&lt;1920),VLOOKUP(K233,Masterh!$F$11:$P$29,11),IF(AND(H233&gt;=1920,H233&lt;1941),VLOOKUP(K233,Masterh!$F$11:$P$29,11),IF(AND(H233&gt;=1941,H233&lt;1946),VLOOKUP(K233,Masterh!$F$11:$P$29,10),IF(AND(H233&gt;=1946,H233&lt;1951),VLOOKUP(K233,Masterh!$F$11:$P$29,9),IF(AND(H233&gt;=1951,H233&lt;1956),VLOOKUP(K233,Masterh!$F$11:$P$29,8),IF(AND(H233&gt;=1956,H233&lt;1961),VLOOKUP(K233,Masterh!$F$11:$P$29,7),IF(AND(H233&gt;=1961,H233&lt;1966),VLOOKUP(K233,Masterh!$F$11:$P$29,6),IF(AND(H233&gt;=1966,H233&lt;1971),VLOOKUP(K233,Masterh!$F$11:$P$29,5),IF(AND(H233&gt;=1971,H233&lt;1976),VLOOKUP(K233,Masterh!$F$11:$P$29,4),IF(AND(H233&gt;=1976,H233&lt;1981),VLOOKUP(K233,Masterh!$F$11:$P$29,3),IF(AND(H233&gt;=1981,H233&lt;1986),VLOOKUP(K233,Masterh!$F$11:$P$29,2),"SENIOR")))))))))))</f>
        <v>#N/A</v>
      </c>
      <c r="AO233" s="37" t="e">
        <f>IF(AND(H233&lt;1951),VLOOKUP(K233,Masterf!$F$11:$N$25,9),IF(AND(H233&gt;=1951,H233&lt;1956),VLOOKUP(K233,Masterf!$F$11:$N$25,8),IF(AND(H233&gt;=1956,H233&lt;1961),VLOOKUP(K233,Masterf!$F$11:$N$25,7),IF(AND(H233&gt;=1961,H233&lt;1966),VLOOKUP(K233,Masterf!$F$11:$N$25,6),IF(AND(H233&gt;=1966,H233&lt;1971),VLOOKUP(K233,Masterf!$F$11:$N$25,5),IF(AND(H233&gt;=1971,H233&lt;1976),VLOOKUP(K233,Masterf!$F$11:$N$25,4),IF(AND(H233&gt;=1976,H233&lt;1981),VLOOKUP(K233,Masterf!$F$11:$N$25,3),IF(AND(H233&gt;=1981,H233&lt;1986),VLOOKUP(K233,Masterf!$F$11:$N$25,2),"SENIOR"))))))))</f>
        <v>#N/A</v>
      </c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</row>
    <row r="234" spans="2:124" s="5" customFormat="1" ht="30" customHeight="1" x14ac:dyDescent="0.2">
      <c r="B234" s="170"/>
      <c r="C234" s="171"/>
      <c r="D234" s="172"/>
      <c r="E234" s="173"/>
      <c r="F234" s="174" t="s">
        <v>30</v>
      </c>
      <c r="G234" s="175" t="s">
        <v>30</v>
      </c>
      <c r="H234" s="176"/>
      <c r="I234" s="177"/>
      <c r="J234" s="178"/>
      <c r="K234" s="179"/>
      <c r="L234" s="180"/>
      <c r="M234" s="181"/>
      <c r="N234" s="181"/>
      <c r="O234" s="182" t="str">
        <f t="shared" si="3"/>
        <v/>
      </c>
      <c r="P234" s="180"/>
      <c r="Q234" s="181"/>
      <c r="R234" s="181"/>
      <c r="S234" s="182" t="str">
        <f t="shared" si="4"/>
        <v/>
      </c>
      <c r="T234" s="207" t="str">
        <f t="shared" si="5"/>
        <v/>
      </c>
      <c r="U234" s="183" t="str">
        <f t="shared" ref="U234:U250" si="48">+CONCATENATE(AL234," ",AM234)</f>
        <v xml:space="preserve">   </v>
      </c>
      <c r="V234" s="184" t="str">
        <f t="shared" si="6"/>
        <v xml:space="preserve"> </v>
      </c>
      <c r="W234" s="185" t="str">
        <f t="shared" si="7"/>
        <v/>
      </c>
      <c r="X234" s="209" t="str">
        <f>IF(E234="","",W234*VLOOKUP(2020-H234,Masterh!C$17:D$72,2,FALSE))</f>
        <v/>
      </c>
      <c r="Y234" s="73"/>
      <c r="AA234" s="37"/>
      <c r="AB234" s="32" t="e">
        <f>IF(E234="H",T234-HLOOKUP(V234,Masterh!$C$1:$CX$9,2,FALSE),T234-HLOOKUP(V234,Masterf!$C$1:$CD$9,2,FALSE))</f>
        <v>#VALUE!</v>
      </c>
      <c r="AC234" s="32" t="e">
        <f>IF(E234="H",T234-HLOOKUP(V234,Masterh!$C$1:$CX$9,3,FALSE),T234-HLOOKUP(V234,Masterf!$C$1:$CD$9,3,FALSE))</f>
        <v>#VALUE!</v>
      </c>
      <c r="AD234" s="32" t="e">
        <f>IF(E234="H",T234-HLOOKUP(V234,Masterh!$C$1:$CX$9,4,FALSE),T234-HLOOKUP(V234,Masterf!$C$1:$CD$9,4,FALSE))</f>
        <v>#VALUE!</v>
      </c>
      <c r="AE234" s="32" t="e">
        <f>IF(E234="H",T234-HLOOKUP(V234,Masterh!$C$1:$CX$9,5,FALSE),T234-HLOOKUP(V234,Masterf!$C$1:$CD$9,5,FALSE))</f>
        <v>#VALUE!</v>
      </c>
      <c r="AF234" s="32" t="e">
        <f>IF(E234="H",T234-HLOOKUP(V234,Masterh!$C$1:$CX$9,6,FALSE),T234-HLOOKUP(V234,Masterf!$C$1:$CD$9,6,FALSE))</f>
        <v>#VALUE!</v>
      </c>
      <c r="AG234" s="32" t="e">
        <f>IF(E234="H",T234-HLOOKUP(V234,Masterh!$C$1:$CX$9,7,FALSE),T234-HLOOKUP(V234,Masterf!$C$1:$CD$9,7,FALSE))</f>
        <v>#VALUE!</v>
      </c>
      <c r="AH234" s="32" t="e">
        <f>IF(E234="H",T234-HLOOKUP(V234,Masterh!$C$1:$CX$9,8,FALSE),T234-HLOOKUP(V234,Masterf!$C$1:$CD$9,8,FALSE))</f>
        <v>#VALUE!</v>
      </c>
      <c r="AI234" s="32" t="e">
        <f>IF(E234="H",T234-HLOOKUP(V234,Masterh!$C$1:$CX$9,9,FALSE),T234-HLOOKUP(V234,Masterf!$C$1:$CD$9,9,FALSE))</f>
        <v>#VALUE!</v>
      </c>
      <c r="AJ234" s="51" t="str">
        <f t="shared" si="8"/>
        <v xml:space="preserve"> </v>
      </c>
      <c r="AK234" s="37"/>
      <c r="AL234" s="52" t="str">
        <f t="shared" si="9"/>
        <v xml:space="preserve"> </v>
      </c>
      <c r="AM234" s="53" t="str">
        <f t="shared" si="10"/>
        <v xml:space="preserve"> </v>
      </c>
      <c r="AN234" s="37" t="e">
        <f>IF(AND(H234&lt;1920),VLOOKUP(K234,Masterh!$F$11:$P$29,11),IF(AND(H234&gt;=1920,H234&lt;1941),VLOOKUP(K234,Masterh!$F$11:$P$29,11),IF(AND(H234&gt;=1941,H234&lt;1946),VLOOKUP(K234,Masterh!$F$11:$P$29,10),IF(AND(H234&gt;=1946,H234&lt;1951),VLOOKUP(K234,Masterh!$F$11:$P$29,9),IF(AND(H234&gt;=1951,H234&lt;1956),VLOOKUP(K234,Masterh!$F$11:$P$29,8),IF(AND(H234&gt;=1956,H234&lt;1961),VLOOKUP(K234,Masterh!$F$11:$P$29,7),IF(AND(H234&gt;=1961,H234&lt;1966),VLOOKUP(K234,Masterh!$F$11:$P$29,6),IF(AND(H234&gt;=1966,H234&lt;1971),VLOOKUP(K234,Masterh!$F$11:$P$29,5),IF(AND(H234&gt;=1971,H234&lt;1976),VLOOKUP(K234,Masterh!$F$11:$P$29,4),IF(AND(H234&gt;=1976,H234&lt;1981),VLOOKUP(K234,Masterh!$F$11:$P$29,3),IF(AND(H234&gt;=1981,H234&lt;1986),VLOOKUP(K234,Masterh!$F$11:$P$29,2),"SENIOR")))))))))))</f>
        <v>#N/A</v>
      </c>
      <c r="AO234" s="37" t="e">
        <f>IF(AND(H234&lt;1951),VLOOKUP(K234,Masterf!$F$11:$N$25,9),IF(AND(H234&gt;=1951,H234&lt;1956),VLOOKUP(K234,Masterf!$F$11:$N$25,8),IF(AND(H234&gt;=1956,H234&lt;1961),VLOOKUP(K234,Masterf!$F$11:$N$25,7),IF(AND(H234&gt;=1961,H234&lt;1966),VLOOKUP(K234,Masterf!$F$11:$N$25,6),IF(AND(H234&gt;=1966,H234&lt;1971),VLOOKUP(K234,Masterf!$F$11:$N$25,5),IF(AND(H234&gt;=1971,H234&lt;1976),VLOOKUP(K234,Masterf!$F$11:$N$25,4),IF(AND(H234&gt;=1976,H234&lt;1981),VLOOKUP(K234,Masterf!$F$11:$N$25,3),IF(AND(H234&gt;=1981,H234&lt;1986),VLOOKUP(K234,Masterf!$F$11:$N$25,2),"SENIOR"))))))))</f>
        <v>#N/A</v>
      </c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</row>
    <row r="235" spans="2:124" s="5" customFormat="1" ht="30" customHeight="1" x14ac:dyDescent="0.2">
      <c r="B235" s="170"/>
      <c r="C235" s="171"/>
      <c r="D235" s="172"/>
      <c r="E235" s="173"/>
      <c r="F235" s="174" t="s">
        <v>30</v>
      </c>
      <c r="G235" s="175" t="s">
        <v>30</v>
      </c>
      <c r="H235" s="176"/>
      <c r="I235" s="177"/>
      <c r="J235" s="178"/>
      <c r="K235" s="179"/>
      <c r="L235" s="180"/>
      <c r="M235" s="181"/>
      <c r="N235" s="181"/>
      <c r="O235" s="182" t="str">
        <f t="shared" si="3"/>
        <v/>
      </c>
      <c r="P235" s="180"/>
      <c r="Q235" s="181"/>
      <c r="R235" s="181"/>
      <c r="S235" s="182" t="str">
        <f t="shared" si="4"/>
        <v/>
      </c>
      <c r="T235" s="207" t="str">
        <f t="shared" si="5"/>
        <v/>
      </c>
      <c r="U235" s="183" t="str">
        <f t="shared" si="48"/>
        <v xml:space="preserve">   </v>
      </c>
      <c r="V235" s="184" t="str">
        <f t="shared" si="6"/>
        <v xml:space="preserve"> </v>
      </c>
      <c r="W235" s="185" t="str">
        <f t="shared" si="7"/>
        <v/>
      </c>
      <c r="X235" s="209" t="str">
        <f>IF(E235="","",W235*VLOOKUP(2020-H235,Masterh!C$17:D$72,2,FALSE))</f>
        <v/>
      </c>
      <c r="Y235" s="73"/>
      <c r="AA235" s="37"/>
      <c r="AB235" s="32" t="e">
        <f>IF(E235="H",T235-HLOOKUP(V235,Masterh!$C$1:$CX$9,2,FALSE),T235-HLOOKUP(V235,Masterf!$C$1:$CD$9,2,FALSE))</f>
        <v>#VALUE!</v>
      </c>
      <c r="AC235" s="32" t="e">
        <f>IF(E235="H",T235-HLOOKUP(V235,Masterh!$C$1:$CX$9,3,FALSE),T235-HLOOKUP(V235,Masterf!$C$1:$CD$9,3,FALSE))</f>
        <v>#VALUE!</v>
      </c>
      <c r="AD235" s="32" t="e">
        <f>IF(E235="H",T235-HLOOKUP(V235,Masterh!$C$1:$CX$9,4,FALSE),T235-HLOOKUP(V235,Masterf!$C$1:$CD$9,4,FALSE))</f>
        <v>#VALUE!</v>
      </c>
      <c r="AE235" s="32" t="e">
        <f>IF(E235="H",T235-HLOOKUP(V235,Masterh!$C$1:$CX$9,5,FALSE),T235-HLOOKUP(V235,Masterf!$C$1:$CD$9,5,FALSE))</f>
        <v>#VALUE!</v>
      </c>
      <c r="AF235" s="32" t="e">
        <f>IF(E235="H",T235-HLOOKUP(V235,Masterh!$C$1:$CX$9,6,FALSE),T235-HLOOKUP(V235,Masterf!$C$1:$CD$9,6,FALSE))</f>
        <v>#VALUE!</v>
      </c>
      <c r="AG235" s="32" t="e">
        <f>IF(E235="H",T235-HLOOKUP(V235,Masterh!$C$1:$CX$9,7,FALSE),T235-HLOOKUP(V235,Masterf!$C$1:$CD$9,7,FALSE))</f>
        <v>#VALUE!</v>
      </c>
      <c r="AH235" s="32" t="e">
        <f>IF(E235="H",T235-HLOOKUP(V235,Masterh!$C$1:$CX$9,8,FALSE),T235-HLOOKUP(V235,Masterf!$C$1:$CD$9,8,FALSE))</f>
        <v>#VALUE!</v>
      </c>
      <c r="AI235" s="32" t="e">
        <f>IF(E235="H",T235-HLOOKUP(V235,Masterh!$C$1:$CX$9,9,FALSE),T235-HLOOKUP(V235,Masterf!$C$1:$CD$9,9,FALSE))</f>
        <v>#VALUE!</v>
      </c>
      <c r="AJ235" s="51" t="str">
        <f t="shared" si="8"/>
        <v xml:space="preserve"> </v>
      </c>
      <c r="AK235" s="37"/>
      <c r="AL235" s="52" t="str">
        <f t="shared" si="9"/>
        <v xml:space="preserve"> </v>
      </c>
      <c r="AM235" s="53" t="str">
        <f t="shared" si="10"/>
        <v xml:space="preserve"> </v>
      </c>
      <c r="AN235" s="37" t="e">
        <f>IF(AND(H235&lt;1920),VLOOKUP(K235,Masterh!$F$11:$P$29,11),IF(AND(H235&gt;=1920,H235&lt;1941),VLOOKUP(K235,Masterh!$F$11:$P$29,11),IF(AND(H235&gt;=1941,H235&lt;1946),VLOOKUP(K235,Masterh!$F$11:$P$29,10),IF(AND(H235&gt;=1946,H235&lt;1951),VLOOKUP(K235,Masterh!$F$11:$P$29,9),IF(AND(H235&gt;=1951,H235&lt;1956),VLOOKUP(K235,Masterh!$F$11:$P$29,8),IF(AND(H235&gt;=1956,H235&lt;1961),VLOOKUP(K235,Masterh!$F$11:$P$29,7),IF(AND(H235&gt;=1961,H235&lt;1966),VLOOKUP(K235,Masterh!$F$11:$P$29,6),IF(AND(H235&gt;=1966,H235&lt;1971),VLOOKUP(K235,Masterh!$F$11:$P$29,5),IF(AND(H235&gt;=1971,H235&lt;1976),VLOOKUP(K235,Masterh!$F$11:$P$29,4),IF(AND(H235&gt;=1976,H235&lt;1981),VLOOKUP(K235,Masterh!$F$11:$P$29,3),IF(AND(H235&gt;=1981,H235&lt;1986),VLOOKUP(K235,Masterh!$F$11:$P$29,2),"SENIOR")))))))))))</f>
        <v>#N/A</v>
      </c>
      <c r="AO235" s="37" t="e">
        <f>IF(AND(H235&lt;1951),VLOOKUP(K235,Masterf!$F$11:$N$25,9),IF(AND(H235&gt;=1951,H235&lt;1956),VLOOKUP(K235,Masterf!$F$11:$N$25,8),IF(AND(H235&gt;=1956,H235&lt;1961),VLOOKUP(K235,Masterf!$F$11:$N$25,7),IF(AND(H235&gt;=1961,H235&lt;1966),VLOOKUP(K235,Masterf!$F$11:$N$25,6),IF(AND(H235&gt;=1966,H235&lt;1971),VLOOKUP(K235,Masterf!$F$11:$N$25,5),IF(AND(H235&gt;=1971,H235&lt;1976),VLOOKUP(K235,Masterf!$F$11:$N$25,4),IF(AND(H235&gt;=1976,H235&lt;1981),VLOOKUP(K235,Masterf!$F$11:$N$25,3),IF(AND(H235&gt;=1981,H235&lt;1986),VLOOKUP(K235,Masterf!$F$11:$N$25,2),"SENIOR"))))))))</f>
        <v>#N/A</v>
      </c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</row>
    <row r="236" spans="2:124" s="5" customFormat="1" ht="30" customHeight="1" x14ac:dyDescent="0.2">
      <c r="B236" s="170"/>
      <c r="C236" s="171"/>
      <c r="D236" s="172"/>
      <c r="E236" s="173"/>
      <c r="F236" s="174" t="s">
        <v>30</v>
      </c>
      <c r="G236" s="175" t="s">
        <v>30</v>
      </c>
      <c r="H236" s="176"/>
      <c r="I236" s="177"/>
      <c r="J236" s="178"/>
      <c r="K236" s="179"/>
      <c r="L236" s="180"/>
      <c r="M236" s="181"/>
      <c r="N236" s="181"/>
      <c r="O236" s="182" t="str">
        <f t="shared" si="3"/>
        <v/>
      </c>
      <c r="P236" s="180"/>
      <c r="Q236" s="181"/>
      <c r="R236" s="181"/>
      <c r="S236" s="182" t="str">
        <f t="shared" si="4"/>
        <v/>
      </c>
      <c r="T236" s="207" t="str">
        <f t="shared" si="5"/>
        <v/>
      </c>
      <c r="U236" s="183" t="str">
        <f t="shared" si="48"/>
        <v xml:space="preserve">   </v>
      </c>
      <c r="V236" s="184" t="str">
        <f t="shared" si="6"/>
        <v xml:space="preserve"> </v>
      </c>
      <c r="W236" s="185" t="str">
        <f t="shared" si="7"/>
        <v/>
      </c>
      <c r="X236" s="209" t="str">
        <f>IF(E236="","",W236*VLOOKUP(2020-H236,Masterh!C$17:D$72,2,FALSE))</f>
        <v/>
      </c>
      <c r="Y236" s="73"/>
      <c r="AA236" s="37"/>
      <c r="AB236" s="32" t="e">
        <f>IF(E236="H",T236-HLOOKUP(V236,Masterh!$C$1:$CX$9,2,FALSE),T236-HLOOKUP(V236,Masterf!$C$1:$CD$9,2,FALSE))</f>
        <v>#VALUE!</v>
      </c>
      <c r="AC236" s="32" t="e">
        <f>IF(E236="H",T236-HLOOKUP(V236,Masterh!$C$1:$CX$9,3,FALSE),T236-HLOOKUP(V236,Masterf!$C$1:$CD$9,3,FALSE))</f>
        <v>#VALUE!</v>
      </c>
      <c r="AD236" s="32" t="e">
        <f>IF(E236="H",T236-HLOOKUP(V236,Masterh!$C$1:$CX$9,4,FALSE),T236-HLOOKUP(V236,Masterf!$C$1:$CD$9,4,FALSE))</f>
        <v>#VALUE!</v>
      </c>
      <c r="AE236" s="32" t="e">
        <f>IF(E236="H",T236-HLOOKUP(V236,Masterh!$C$1:$CX$9,5,FALSE),T236-HLOOKUP(V236,Masterf!$C$1:$CD$9,5,FALSE))</f>
        <v>#VALUE!</v>
      </c>
      <c r="AF236" s="32" t="e">
        <f>IF(E236="H",T236-HLOOKUP(V236,Masterh!$C$1:$CX$9,6,FALSE),T236-HLOOKUP(V236,Masterf!$C$1:$CD$9,6,FALSE))</f>
        <v>#VALUE!</v>
      </c>
      <c r="AG236" s="32" t="e">
        <f>IF(E236="H",T236-HLOOKUP(V236,Masterh!$C$1:$CX$9,7,FALSE),T236-HLOOKUP(V236,Masterf!$C$1:$CD$9,7,FALSE))</f>
        <v>#VALUE!</v>
      </c>
      <c r="AH236" s="32" t="e">
        <f>IF(E236="H",T236-HLOOKUP(V236,Masterh!$C$1:$CX$9,8,FALSE),T236-HLOOKUP(V236,Masterf!$C$1:$CD$9,8,FALSE))</f>
        <v>#VALUE!</v>
      </c>
      <c r="AI236" s="32" t="e">
        <f>IF(E236="H",T236-HLOOKUP(V236,Masterh!$C$1:$CX$9,9,FALSE),T236-HLOOKUP(V236,Masterf!$C$1:$CD$9,9,FALSE))</f>
        <v>#VALUE!</v>
      </c>
      <c r="AJ236" s="51" t="str">
        <f t="shared" si="8"/>
        <v xml:space="preserve"> </v>
      </c>
      <c r="AK236" s="37"/>
      <c r="AL236" s="52" t="str">
        <f t="shared" si="9"/>
        <v xml:space="preserve"> </v>
      </c>
      <c r="AM236" s="53" t="str">
        <f t="shared" si="10"/>
        <v xml:space="preserve"> </v>
      </c>
      <c r="AN236" s="37" t="e">
        <f>IF(AND(H236&lt;1920),VLOOKUP(K236,Masterh!$F$11:$P$29,11),IF(AND(H236&gt;=1920,H236&lt;1941),VLOOKUP(K236,Masterh!$F$11:$P$29,11),IF(AND(H236&gt;=1941,H236&lt;1946),VLOOKUP(K236,Masterh!$F$11:$P$29,10),IF(AND(H236&gt;=1946,H236&lt;1951),VLOOKUP(K236,Masterh!$F$11:$P$29,9),IF(AND(H236&gt;=1951,H236&lt;1956),VLOOKUP(K236,Masterh!$F$11:$P$29,8),IF(AND(H236&gt;=1956,H236&lt;1961),VLOOKUP(K236,Masterh!$F$11:$P$29,7),IF(AND(H236&gt;=1961,H236&lt;1966),VLOOKUP(K236,Masterh!$F$11:$P$29,6),IF(AND(H236&gt;=1966,H236&lt;1971),VLOOKUP(K236,Masterh!$F$11:$P$29,5),IF(AND(H236&gt;=1971,H236&lt;1976),VLOOKUP(K236,Masterh!$F$11:$P$29,4),IF(AND(H236&gt;=1976,H236&lt;1981),VLOOKUP(K236,Masterh!$F$11:$P$29,3),IF(AND(H236&gt;=1981,H236&lt;1986),VLOOKUP(K236,Masterh!$F$11:$P$29,2),"SENIOR")))))))))))</f>
        <v>#N/A</v>
      </c>
      <c r="AO236" s="37" t="e">
        <f>IF(AND(H236&lt;1951),VLOOKUP(K236,Masterf!$F$11:$N$25,9),IF(AND(H236&gt;=1951,H236&lt;1956),VLOOKUP(K236,Masterf!$F$11:$N$25,8),IF(AND(H236&gt;=1956,H236&lt;1961),VLOOKUP(K236,Masterf!$F$11:$N$25,7),IF(AND(H236&gt;=1961,H236&lt;1966),VLOOKUP(K236,Masterf!$F$11:$N$25,6),IF(AND(H236&gt;=1966,H236&lt;1971),VLOOKUP(K236,Masterf!$F$11:$N$25,5),IF(AND(H236&gt;=1971,H236&lt;1976),VLOOKUP(K236,Masterf!$F$11:$N$25,4),IF(AND(H236&gt;=1976,H236&lt;1981),VLOOKUP(K236,Masterf!$F$11:$N$25,3),IF(AND(H236&gt;=1981,H236&lt;1986),VLOOKUP(K236,Masterf!$F$11:$N$25,2),"SENIOR"))))))))</f>
        <v>#N/A</v>
      </c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</row>
    <row r="237" spans="2:124" s="5" customFormat="1" ht="30" customHeight="1" x14ac:dyDescent="0.2">
      <c r="B237" s="170"/>
      <c r="C237" s="171"/>
      <c r="D237" s="172"/>
      <c r="E237" s="173"/>
      <c r="F237" s="174" t="s">
        <v>30</v>
      </c>
      <c r="G237" s="175" t="s">
        <v>30</v>
      </c>
      <c r="H237" s="176"/>
      <c r="I237" s="177"/>
      <c r="J237" s="178"/>
      <c r="K237" s="179"/>
      <c r="L237" s="180"/>
      <c r="M237" s="181"/>
      <c r="N237" s="181"/>
      <c r="O237" s="182" t="str">
        <f t="shared" si="3"/>
        <v/>
      </c>
      <c r="P237" s="180"/>
      <c r="Q237" s="181"/>
      <c r="R237" s="181"/>
      <c r="S237" s="182" t="str">
        <f t="shared" si="4"/>
        <v/>
      </c>
      <c r="T237" s="207" t="str">
        <f t="shared" si="5"/>
        <v/>
      </c>
      <c r="U237" s="183" t="str">
        <f t="shared" si="48"/>
        <v xml:space="preserve">   </v>
      </c>
      <c r="V237" s="184" t="str">
        <f t="shared" si="6"/>
        <v xml:space="preserve"> </v>
      </c>
      <c r="W237" s="185" t="str">
        <f t="shared" si="7"/>
        <v/>
      </c>
      <c r="X237" s="209" t="str">
        <f>IF(E237="","",W237*VLOOKUP(2020-H237,Masterh!C$17:D$72,2,FALSE))</f>
        <v/>
      </c>
      <c r="Y237" s="73"/>
      <c r="AA237" s="37"/>
      <c r="AB237" s="32" t="e">
        <f>IF(E237="H",T237-HLOOKUP(V237,Masterh!$C$1:$CX$9,2,FALSE),T237-HLOOKUP(V237,Masterf!$C$1:$CD$9,2,FALSE))</f>
        <v>#VALUE!</v>
      </c>
      <c r="AC237" s="32" t="e">
        <f>IF(E237="H",T237-HLOOKUP(V237,Masterh!$C$1:$CX$9,3,FALSE),T237-HLOOKUP(V237,Masterf!$C$1:$CD$9,3,FALSE))</f>
        <v>#VALUE!</v>
      </c>
      <c r="AD237" s="32" t="e">
        <f>IF(E237="H",T237-HLOOKUP(V237,Masterh!$C$1:$CX$9,4,FALSE),T237-HLOOKUP(V237,Masterf!$C$1:$CD$9,4,FALSE))</f>
        <v>#VALUE!</v>
      </c>
      <c r="AE237" s="32" t="e">
        <f>IF(E237="H",T237-HLOOKUP(V237,Masterh!$C$1:$CX$9,5,FALSE),T237-HLOOKUP(V237,Masterf!$C$1:$CD$9,5,FALSE))</f>
        <v>#VALUE!</v>
      </c>
      <c r="AF237" s="32" t="e">
        <f>IF(E237="H",T237-HLOOKUP(V237,Masterh!$C$1:$CX$9,6,FALSE),T237-HLOOKUP(V237,Masterf!$C$1:$CD$9,6,FALSE))</f>
        <v>#VALUE!</v>
      </c>
      <c r="AG237" s="32" t="e">
        <f>IF(E237="H",T237-HLOOKUP(V237,Masterh!$C$1:$CX$9,7,FALSE),T237-HLOOKUP(V237,Masterf!$C$1:$CD$9,7,FALSE))</f>
        <v>#VALUE!</v>
      </c>
      <c r="AH237" s="32" t="e">
        <f>IF(E237="H",T237-HLOOKUP(V237,Masterh!$C$1:$CX$9,8,FALSE),T237-HLOOKUP(V237,Masterf!$C$1:$CD$9,8,FALSE))</f>
        <v>#VALUE!</v>
      </c>
      <c r="AI237" s="32" t="e">
        <f>IF(E237="H",T237-HLOOKUP(V237,Masterh!$C$1:$CX$9,9,FALSE),T237-HLOOKUP(V237,Masterf!$C$1:$CD$9,9,FALSE))</f>
        <v>#VALUE!</v>
      </c>
      <c r="AJ237" s="51" t="str">
        <f t="shared" si="8"/>
        <v xml:space="preserve"> </v>
      </c>
      <c r="AK237" s="37"/>
      <c r="AL237" s="52" t="str">
        <f t="shared" si="9"/>
        <v xml:space="preserve"> </v>
      </c>
      <c r="AM237" s="53" t="str">
        <f t="shared" si="10"/>
        <v xml:space="preserve"> </v>
      </c>
      <c r="AN237" s="37" t="e">
        <f>IF(AND(H237&lt;1920),VLOOKUP(K237,Masterh!$F$11:$P$29,11),IF(AND(H237&gt;=1920,H237&lt;1941),VLOOKUP(K237,Masterh!$F$11:$P$29,11),IF(AND(H237&gt;=1941,H237&lt;1946),VLOOKUP(K237,Masterh!$F$11:$P$29,10),IF(AND(H237&gt;=1946,H237&lt;1951),VLOOKUP(K237,Masterh!$F$11:$P$29,9),IF(AND(H237&gt;=1951,H237&lt;1956),VLOOKUP(K237,Masterh!$F$11:$P$29,8),IF(AND(H237&gt;=1956,H237&lt;1961),VLOOKUP(K237,Masterh!$F$11:$P$29,7),IF(AND(H237&gt;=1961,H237&lt;1966),VLOOKUP(K237,Masterh!$F$11:$P$29,6),IF(AND(H237&gt;=1966,H237&lt;1971),VLOOKUP(K237,Masterh!$F$11:$P$29,5),IF(AND(H237&gt;=1971,H237&lt;1976),VLOOKUP(K237,Masterh!$F$11:$P$29,4),IF(AND(H237&gt;=1976,H237&lt;1981),VLOOKUP(K237,Masterh!$F$11:$P$29,3),IF(AND(H237&gt;=1981,H237&lt;1986),VLOOKUP(K237,Masterh!$F$11:$P$29,2),"SENIOR")))))))))))</f>
        <v>#N/A</v>
      </c>
      <c r="AO237" s="37" t="e">
        <f>IF(AND(H237&lt;1951),VLOOKUP(K237,Masterf!$F$11:$N$25,9),IF(AND(H237&gt;=1951,H237&lt;1956),VLOOKUP(K237,Masterf!$F$11:$N$25,8),IF(AND(H237&gt;=1956,H237&lt;1961),VLOOKUP(K237,Masterf!$F$11:$N$25,7),IF(AND(H237&gt;=1961,H237&lt;1966),VLOOKUP(K237,Masterf!$F$11:$N$25,6),IF(AND(H237&gt;=1966,H237&lt;1971),VLOOKUP(K237,Masterf!$F$11:$N$25,5),IF(AND(H237&gt;=1971,H237&lt;1976),VLOOKUP(K237,Masterf!$F$11:$N$25,4),IF(AND(H237&gt;=1976,H237&lt;1981),VLOOKUP(K237,Masterf!$F$11:$N$25,3),IF(AND(H237&gt;=1981,H237&lt;1986),VLOOKUP(K237,Masterf!$F$11:$N$25,2),"SENIOR"))))))))</f>
        <v>#N/A</v>
      </c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</row>
    <row r="238" spans="2:124" s="5" customFormat="1" ht="30" customHeight="1" x14ac:dyDescent="0.2">
      <c r="B238" s="170"/>
      <c r="C238" s="171"/>
      <c r="D238" s="172"/>
      <c r="E238" s="173"/>
      <c r="F238" s="174" t="s">
        <v>30</v>
      </c>
      <c r="G238" s="175" t="s">
        <v>30</v>
      </c>
      <c r="H238" s="176"/>
      <c r="I238" s="177"/>
      <c r="J238" s="178" t="s">
        <v>30</v>
      </c>
      <c r="K238" s="179"/>
      <c r="L238" s="180"/>
      <c r="M238" s="181"/>
      <c r="N238" s="181"/>
      <c r="O238" s="182" t="str">
        <f t="shared" si="3"/>
        <v/>
      </c>
      <c r="P238" s="180"/>
      <c r="Q238" s="181"/>
      <c r="R238" s="181"/>
      <c r="S238" s="182" t="str">
        <f t="shared" si="4"/>
        <v/>
      </c>
      <c r="T238" s="207" t="str">
        <f t="shared" si="5"/>
        <v/>
      </c>
      <c r="U238" s="183" t="str">
        <f t="shared" si="48"/>
        <v xml:space="preserve">   </v>
      </c>
      <c r="V238" s="184" t="str">
        <f t="shared" si="6"/>
        <v xml:space="preserve"> </v>
      </c>
      <c r="W238" s="185" t="str">
        <f t="shared" si="7"/>
        <v/>
      </c>
      <c r="X238" s="209" t="str">
        <f>IF(E238="","",W238*VLOOKUP(2020-H238,Masterh!C$17:D$72,2,FALSE))</f>
        <v/>
      </c>
      <c r="Y238" s="73"/>
      <c r="AA238" s="37"/>
      <c r="AB238" s="32" t="e">
        <f>IF(E238="H",T238-HLOOKUP(V238,Masterh!$C$1:$CX$9,2,FALSE),T238-HLOOKUP(V238,Masterf!$C$1:$CD$9,2,FALSE))</f>
        <v>#VALUE!</v>
      </c>
      <c r="AC238" s="32" t="e">
        <f>IF(E238="H",T238-HLOOKUP(V238,Masterh!$C$1:$CX$9,3,FALSE),T238-HLOOKUP(V238,Masterf!$C$1:$CD$9,3,FALSE))</f>
        <v>#VALUE!</v>
      </c>
      <c r="AD238" s="32" t="e">
        <f>IF(E238="H",T238-HLOOKUP(V238,Masterh!$C$1:$CX$9,4,FALSE),T238-HLOOKUP(V238,Masterf!$C$1:$CD$9,4,FALSE))</f>
        <v>#VALUE!</v>
      </c>
      <c r="AE238" s="32" t="e">
        <f>IF(E238="H",T238-HLOOKUP(V238,Masterh!$C$1:$CX$9,5,FALSE),T238-HLOOKUP(V238,Masterf!$C$1:$CD$9,5,FALSE))</f>
        <v>#VALUE!</v>
      </c>
      <c r="AF238" s="32" t="e">
        <f>IF(E238="H",T238-HLOOKUP(V238,Masterh!$C$1:$CX$9,6,FALSE),T238-HLOOKUP(V238,Masterf!$C$1:$CD$9,6,FALSE))</f>
        <v>#VALUE!</v>
      </c>
      <c r="AG238" s="32" t="e">
        <f>IF(E238="H",T238-HLOOKUP(V238,Masterh!$C$1:$CX$9,7,FALSE),T238-HLOOKUP(V238,Masterf!$C$1:$CD$9,7,FALSE))</f>
        <v>#VALUE!</v>
      </c>
      <c r="AH238" s="32" t="e">
        <f>IF(E238="H",T238-HLOOKUP(V238,Masterh!$C$1:$CX$9,8,FALSE),T238-HLOOKUP(V238,Masterf!$C$1:$CD$9,8,FALSE))</f>
        <v>#VALUE!</v>
      </c>
      <c r="AI238" s="32" t="e">
        <f>IF(E238="H",T238-HLOOKUP(V238,Masterh!$C$1:$CX$9,9,FALSE),T238-HLOOKUP(V238,Masterf!$C$1:$CD$9,9,FALSE))</f>
        <v>#VALUE!</v>
      </c>
      <c r="AJ238" s="51" t="str">
        <f t="shared" si="8"/>
        <v xml:space="preserve"> </v>
      </c>
      <c r="AK238" s="37"/>
      <c r="AL238" s="52" t="str">
        <f t="shared" si="9"/>
        <v xml:space="preserve"> </v>
      </c>
      <c r="AM238" s="53" t="str">
        <f t="shared" si="10"/>
        <v xml:space="preserve"> </v>
      </c>
      <c r="AN238" s="37" t="e">
        <f>IF(AND(H238&lt;1920),VLOOKUP(K238,Masterh!$F$11:$P$29,11),IF(AND(H238&gt;=1920,H238&lt;1941),VLOOKUP(K238,Masterh!$F$11:$P$29,11),IF(AND(H238&gt;=1941,H238&lt;1946),VLOOKUP(K238,Masterh!$F$11:$P$29,10),IF(AND(H238&gt;=1946,H238&lt;1951),VLOOKUP(K238,Masterh!$F$11:$P$29,9),IF(AND(H238&gt;=1951,H238&lt;1956),VLOOKUP(K238,Masterh!$F$11:$P$29,8),IF(AND(H238&gt;=1956,H238&lt;1961),VLOOKUP(K238,Masterh!$F$11:$P$29,7),IF(AND(H238&gt;=1961,H238&lt;1966),VLOOKUP(K238,Masterh!$F$11:$P$29,6),IF(AND(H238&gt;=1966,H238&lt;1971),VLOOKUP(K238,Masterh!$F$11:$P$29,5),IF(AND(H238&gt;=1971,H238&lt;1976),VLOOKUP(K238,Masterh!$F$11:$P$29,4),IF(AND(H238&gt;=1976,H238&lt;1981),VLOOKUP(K238,Masterh!$F$11:$P$29,3),IF(AND(H238&gt;=1981,H238&lt;1986),VLOOKUP(K238,Masterh!$F$11:$P$29,2),"SENIOR")))))))))))</f>
        <v>#N/A</v>
      </c>
      <c r="AO238" s="37" t="e">
        <f>IF(AND(H238&lt;1951),VLOOKUP(K238,Masterf!$F$11:$N$25,9),IF(AND(H238&gt;=1951,H238&lt;1956),VLOOKUP(K238,Masterf!$F$11:$N$25,8),IF(AND(H238&gt;=1956,H238&lt;1961),VLOOKUP(K238,Masterf!$F$11:$N$25,7),IF(AND(H238&gt;=1961,H238&lt;1966),VLOOKUP(K238,Masterf!$F$11:$N$25,6),IF(AND(H238&gt;=1966,H238&lt;1971),VLOOKUP(K238,Masterf!$F$11:$N$25,5),IF(AND(H238&gt;=1971,H238&lt;1976),VLOOKUP(K238,Masterf!$F$11:$N$25,4),IF(AND(H238&gt;=1976,H238&lt;1981),VLOOKUP(K238,Masterf!$F$11:$N$25,3),IF(AND(H238&gt;=1981,H238&lt;1986),VLOOKUP(K238,Masterf!$F$11:$N$25,2),"SENIOR"))))))))</f>
        <v>#N/A</v>
      </c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</row>
    <row r="239" spans="2:124" s="5" customFormat="1" ht="30" customHeight="1" x14ac:dyDescent="0.2">
      <c r="B239" s="170"/>
      <c r="C239" s="171"/>
      <c r="D239" s="172"/>
      <c r="E239" s="173"/>
      <c r="F239" s="174" t="s">
        <v>30</v>
      </c>
      <c r="G239" s="175" t="s">
        <v>30</v>
      </c>
      <c r="H239" s="176"/>
      <c r="I239" s="177"/>
      <c r="J239" s="178" t="s">
        <v>30</v>
      </c>
      <c r="K239" s="179"/>
      <c r="L239" s="180"/>
      <c r="M239" s="181"/>
      <c r="N239" s="181"/>
      <c r="O239" s="182" t="str">
        <f t="shared" si="3"/>
        <v/>
      </c>
      <c r="P239" s="180"/>
      <c r="Q239" s="181"/>
      <c r="R239" s="181"/>
      <c r="S239" s="182" t="str">
        <f t="shared" si="4"/>
        <v/>
      </c>
      <c r="T239" s="207" t="str">
        <f t="shared" si="5"/>
        <v/>
      </c>
      <c r="U239" s="183" t="str">
        <f t="shared" si="48"/>
        <v xml:space="preserve">   </v>
      </c>
      <c r="V239" s="184" t="str">
        <f t="shared" si="6"/>
        <v xml:space="preserve"> </v>
      </c>
      <c r="W239" s="185" t="str">
        <f t="shared" si="7"/>
        <v/>
      </c>
      <c r="X239" s="209" t="str">
        <f>IF(E239="","",W239*VLOOKUP(2020-H239,Masterh!C$17:D$72,2,FALSE))</f>
        <v/>
      </c>
      <c r="Y239" s="73"/>
      <c r="AA239" s="37"/>
      <c r="AB239" s="32" t="e">
        <f>IF(E239="H",T239-HLOOKUP(V239,Masterh!$C$1:$CX$9,2,FALSE),T239-HLOOKUP(V239,Masterf!$C$1:$CD$9,2,FALSE))</f>
        <v>#VALUE!</v>
      </c>
      <c r="AC239" s="32" t="e">
        <f>IF(E239="H",T239-HLOOKUP(V239,Masterh!$C$1:$CX$9,3,FALSE),T239-HLOOKUP(V239,Masterf!$C$1:$CD$9,3,FALSE))</f>
        <v>#VALUE!</v>
      </c>
      <c r="AD239" s="32" t="e">
        <f>IF(E239="H",T239-HLOOKUP(V239,Masterh!$C$1:$CX$9,4,FALSE),T239-HLOOKUP(V239,Masterf!$C$1:$CD$9,4,FALSE))</f>
        <v>#VALUE!</v>
      </c>
      <c r="AE239" s="32" t="e">
        <f>IF(E239="H",T239-HLOOKUP(V239,Masterh!$C$1:$CX$9,5,FALSE),T239-HLOOKUP(V239,Masterf!$C$1:$CD$9,5,FALSE))</f>
        <v>#VALUE!</v>
      </c>
      <c r="AF239" s="32" t="e">
        <f>IF(E239="H",T239-HLOOKUP(V239,Masterh!$C$1:$CX$9,6,FALSE),T239-HLOOKUP(V239,Masterf!$C$1:$CD$9,6,FALSE))</f>
        <v>#VALUE!</v>
      </c>
      <c r="AG239" s="32" t="e">
        <f>IF(E239="H",T239-HLOOKUP(V239,Masterh!$C$1:$CX$9,7,FALSE),T239-HLOOKUP(V239,Masterf!$C$1:$CD$9,7,FALSE))</f>
        <v>#VALUE!</v>
      </c>
      <c r="AH239" s="32" t="e">
        <f>IF(E239="H",T239-HLOOKUP(V239,Masterh!$C$1:$CX$9,8,FALSE),T239-HLOOKUP(V239,Masterf!$C$1:$CD$9,8,FALSE))</f>
        <v>#VALUE!</v>
      </c>
      <c r="AI239" s="32" t="e">
        <f>IF(E239="H",T239-HLOOKUP(V239,Masterh!$C$1:$CX$9,9,FALSE),T239-HLOOKUP(V239,Masterf!$C$1:$CD$9,9,FALSE))</f>
        <v>#VALUE!</v>
      </c>
      <c r="AJ239" s="51" t="str">
        <f t="shared" si="8"/>
        <v xml:space="preserve"> </v>
      </c>
      <c r="AK239" s="37"/>
      <c r="AL239" s="52" t="str">
        <f t="shared" si="9"/>
        <v xml:space="preserve"> </v>
      </c>
      <c r="AM239" s="53" t="str">
        <f t="shared" si="10"/>
        <v xml:space="preserve"> </v>
      </c>
      <c r="AN239" s="37" t="e">
        <f>IF(AND(H239&lt;1920),VLOOKUP(K239,Masterh!$F$11:$P$29,11),IF(AND(H239&gt;=1920,H239&lt;1941),VLOOKUP(K239,Masterh!$F$11:$P$29,11),IF(AND(H239&gt;=1941,H239&lt;1946),VLOOKUP(K239,Masterh!$F$11:$P$29,10),IF(AND(H239&gt;=1946,H239&lt;1951),VLOOKUP(K239,Masterh!$F$11:$P$29,9),IF(AND(H239&gt;=1951,H239&lt;1956),VLOOKUP(K239,Masterh!$F$11:$P$29,8),IF(AND(H239&gt;=1956,H239&lt;1961),VLOOKUP(K239,Masterh!$F$11:$P$29,7),IF(AND(H239&gt;=1961,H239&lt;1966),VLOOKUP(K239,Masterh!$F$11:$P$29,6),IF(AND(H239&gt;=1966,H239&lt;1971),VLOOKUP(K239,Masterh!$F$11:$P$29,5),IF(AND(H239&gt;=1971,H239&lt;1976),VLOOKUP(K239,Masterh!$F$11:$P$29,4),IF(AND(H239&gt;=1976,H239&lt;1981),VLOOKUP(K239,Masterh!$F$11:$P$29,3),IF(AND(H239&gt;=1981,H239&lt;1986),VLOOKUP(K239,Masterh!$F$11:$P$29,2),"SENIOR")))))))))))</f>
        <v>#N/A</v>
      </c>
      <c r="AO239" s="37" t="e">
        <f>IF(AND(H239&lt;1951),VLOOKUP(K239,Masterf!$F$11:$N$25,9),IF(AND(H239&gt;=1951,H239&lt;1956),VLOOKUP(K239,Masterf!$F$11:$N$25,8),IF(AND(H239&gt;=1956,H239&lt;1961),VLOOKUP(K239,Masterf!$F$11:$N$25,7),IF(AND(H239&gt;=1961,H239&lt;1966),VLOOKUP(K239,Masterf!$F$11:$N$25,6),IF(AND(H239&gt;=1966,H239&lt;1971),VLOOKUP(K239,Masterf!$F$11:$N$25,5),IF(AND(H239&gt;=1971,H239&lt;1976),VLOOKUP(K239,Masterf!$F$11:$N$25,4),IF(AND(H239&gt;=1976,H239&lt;1981),VLOOKUP(K239,Masterf!$F$11:$N$25,3),IF(AND(H239&gt;=1981,H239&lt;1986),VLOOKUP(K239,Masterf!$F$11:$N$25,2),"SENIOR"))))))))</f>
        <v>#N/A</v>
      </c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</row>
    <row r="240" spans="2:124" s="5" customFormat="1" ht="30" customHeight="1" x14ac:dyDescent="0.2">
      <c r="B240" s="170"/>
      <c r="C240" s="171"/>
      <c r="D240" s="172"/>
      <c r="E240" s="173"/>
      <c r="F240" s="174"/>
      <c r="G240" s="175"/>
      <c r="H240" s="176"/>
      <c r="I240" s="177"/>
      <c r="J240" s="178"/>
      <c r="K240" s="179"/>
      <c r="L240" s="180"/>
      <c r="M240" s="181"/>
      <c r="N240" s="181"/>
      <c r="O240" s="182" t="str">
        <f t="shared" si="3"/>
        <v/>
      </c>
      <c r="P240" s="180"/>
      <c r="Q240" s="181"/>
      <c r="R240" s="181"/>
      <c r="S240" s="182" t="str">
        <f t="shared" si="4"/>
        <v/>
      </c>
      <c r="T240" s="207" t="str">
        <f t="shared" si="5"/>
        <v/>
      </c>
      <c r="U240" s="183" t="str">
        <f t="shared" si="48"/>
        <v xml:space="preserve">   </v>
      </c>
      <c r="V240" s="184" t="str">
        <f t="shared" si="6"/>
        <v xml:space="preserve"> </v>
      </c>
      <c r="W240" s="185" t="str">
        <f t="shared" si="7"/>
        <v/>
      </c>
      <c r="X240" s="209" t="str">
        <f>IF(E240="","",W240*VLOOKUP(2020-H240,Masterh!C$17:D$72,2,FALSE))</f>
        <v/>
      </c>
      <c r="Y240" s="73"/>
      <c r="AA240" s="37"/>
      <c r="AB240" s="32" t="e">
        <f>IF(E240="H",T240-HLOOKUP(V240,Masterh!$C$1:$CX$9,2,FALSE),T240-HLOOKUP(V240,Masterf!$C$1:$CD$9,2,FALSE))</f>
        <v>#VALUE!</v>
      </c>
      <c r="AC240" s="32" t="e">
        <f>IF(E240="H",T240-HLOOKUP(V240,Masterh!$C$1:$CX$9,3,FALSE),T240-HLOOKUP(V240,Masterf!$C$1:$CD$9,3,FALSE))</f>
        <v>#VALUE!</v>
      </c>
      <c r="AD240" s="32" t="e">
        <f>IF(E240="H",T240-HLOOKUP(V240,Masterh!$C$1:$CX$9,4,FALSE),T240-HLOOKUP(V240,Masterf!$C$1:$CD$9,4,FALSE))</f>
        <v>#VALUE!</v>
      </c>
      <c r="AE240" s="32" t="e">
        <f>IF(E240="H",T240-HLOOKUP(V240,Masterh!$C$1:$CX$9,5,FALSE),T240-HLOOKUP(V240,Masterf!$C$1:$CD$9,5,FALSE))</f>
        <v>#VALUE!</v>
      </c>
      <c r="AF240" s="32" t="e">
        <f>IF(E240="H",T240-HLOOKUP(V240,Masterh!$C$1:$CX$9,6,FALSE),T240-HLOOKUP(V240,Masterf!$C$1:$CD$9,6,FALSE))</f>
        <v>#VALUE!</v>
      </c>
      <c r="AG240" s="32" t="e">
        <f>IF(E240="H",T240-HLOOKUP(V240,Masterh!$C$1:$CX$9,7,FALSE),T240-HLOOKUP(V240,Masterf!$C$1:$CD$9,7,FALSE))</f>
        <v>#VALUE!</v>
      </c>
      <c r="AH240" s="32" t="e">
        <f>IF(E240="H",T240-HLOOKUP(V240,Masterh!$C$1:$CX$9,8,FALSE),T240-HLOOKUP(V240,Masterf!$C$1:$CD$9,8,FALSE))</f>
        <v>#VALUE!</v>
      </c>
      <c r="AI240" s="32" t="e">
        <f>IF(E240="H",T240-HLOOKUP(V240,Masterh!$C$1:$CX$9,9,FALSE),T240-HLOOKUP(V240,Masterf!$C$1:$CD$9,9,FALSE))</f>
        <v>#VALUE!</v>
      </c>
      <c r="AJ240" s="51" t="str">
        <f t="shared" si="8"/>
        <v xml:space="preserve"> </v>
      </c>
      <c r="AK240" s="37"/>
      <c r="AL240" s="52" t="str">
        <f t="shared" si="9"/>
        <v xml:space="preserve"> </v>
      </c>
      <c r="AM240" s="53" t="str">
        <f t="shared" si="10"/>
        <v xml:space="preserve"> </v>
      </c>
      <c r="AN240" s="37" t="e">
        <f>IF(AND(H240&lt;1920),VLOOKUP(K240,Masterh!$F$11:$P$29,11),IF(AND(H240&gt;=1920,H240&lt;1941),VLOOKUP(K240,Masterh!$F$11:$P$29,11),IF(AND(H240&gt;=1941,H240&lt;1946),VLOOKUP(K240,Masterh!$F$11:$P$29,10),IF(AND(H240&gt;=1946,H240&lt;1951),VLOOKUP(K240,Masterh!$F$11:$P$29,9),IF(AND(H240&gt;=1951,H240&lt;1956),VLOOKUP(K240,Masterh!$F$11:$P$29,8),IF(AND(H240&gt;=1956,H240&lt;1961),VLOOKUP(K240,Masterh!$F$11:$P$29,7),IF(AND(H240&gt;=1961,H240&lt;1966),VLOOKUP(K240,Masterh!$F$11:$P$29,6),IF(AND(H240&gt;=1966,H240&lt;1971),VLOOKUP(K240,Masterh!$F$11:$P$29,5),IF(AND(H240&gt;=1971,H240&lt;1976),VLOOKUP(K240,Masterh!$F$11:$P$29,4),IF(AND(H240&gt;=1976,H240&lt;1981),VLOOKUP(K240,Masterh!$F$11:$P$29,3),IF(AND(H240&gt;=1981,H240&lt;1986),VLOOKUP(K240,Masterh!$F$11:$P$29,2),"SENIOR")))))))))))</f>
        <v>#N/A</v>
      </c>
      <c r="AO240" s="37" t="e">
        <f>IF(AND(H240&lt;1951),VLOOKUP(K240,Masterf!$F$11:$N$25,9),IF(AND(H240&gt;=1951,H240&lt;1956),VLOOKUP(K240,Masterf!$F$11:$N$25,8),IF(AND(H240&gt;=1956,H240&lt;1961),VLOOKUP(K240,Masterf!$F$11:$N$25,7),IF(AND(H240&gt;=1961,H240&lt;1966),VLOOKUP(K240,Masterf!$F$11:$N$25,6),IF(AND(H240&gt;=1966,H240&lt;1971),VLOOKUP(K240,Masterf!$F$11:$N$25,5),IF(AND(H240&gt;=1971,H240&lt;1976),VLOOKUP(K240,Masterf!$F$11:$N$25,4),IF(AND(H240&gt;=1976,H240&lt;1981),VLOOKUP(K240,Masterf!$F$11:$N$25,3),IF(AND(H240&gt;=1981,H240&lt;1986),VLOOKUP(K240,Masterf!$F$11:$N$25,2),"SENIOR"))))))))</f>
        <v>#N/A</v>
      </c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</row>
    <row r="241" spans="1:124" s="5" customFormat="1" ht="30" customHeight="1" x14ac:dyDescent="0.2">
      <c r="B241" s="170"/>
      <c r="C241" s="171"/>
      <c r="D241" s="172"/>
      <c r="E241" s="173"/>
      <c r="F241" s="174" t="s">
        <v>30</v>
      </c>
      <c r="G241" s="175" t="s">
        <v>30</v>
      </c>
      <c r="H241" s="176"/>
      <c r="I241" s="177"/>
      <c r="J241" s="178" t="s">
        <v>30</v>
      </c>
      <c r="K241" s="179"/>
      <c r="L241" s="180"/>
      <c r="M241" s="181"/>
      <c r="N241" s="181"/>
      <c r="O241" s="182" t="str">
        <f t="shared" si="3"/>
        <v/>
      </c>
      <c r="P241" s="180"/>
      <c r="Q241" s="181"/>
      <c r="R241" s="181"/>
      <c r="S241" s="182" t="str">
        <f t="shared" si="4"/>
        <v/>
      </c>
      <c r="T241" s="207" t="str">
        <f t="shared" si="5"/>
        <v/>
      </c>
      <c r="U241" s="183" t="str">
        <f t="shared" si="48"/>
        <v xml:space="preserve">   </v>
      </c>
      <c r="V241" s="184" t="str">
        <f t="shared" si="6"/>
        <v xml:space="preserve"> </v>
      </c>
      <c r="W241" s="185" t="str">
        <f t="shared" si="7"/>
        <v/>
      </c>
      <c r="X241" s="209" t="str">
        <f>IF(E241="","",W241*VLOOKUP(2020-H241,Masterh!C$17:D$72,2,FALSE))</f>
        <v/>
      </c>
      <c r="Y241" s="73"/>
      <c r="AA241" s="37"/>
      <c r="AB241" s="32" t="e">
        <f>IF(E241="H",T241-HLOOKUP(V241,Masterh!$C$1:$CX$9,2,FALSE),T241-HLOOKUP(V241,Masterf!$C$1:$CD$9,2,FALSE))</f>
        <v>#VALUE!</v>
      </c>
      <c r="AC241" s="32" t="e">
        <f>IF(E241="H",T241-HLOOKUP(V241,Masterh!$C$1:$CX$9,3,FALSE),T241-HLOOKUP(V241,Masterf!$C$1:$CD$9,3,FALSE))</f>
        <v>#VALUE!</v>
      </c>
      <c r="AD241" s="32" t="e">
        <f>IF(E241="H",T241-HLOOKUP(V241,Masterh!$C$1:$CX$9,4,FALSE),T241-HLOOKUP(V241,Masterf!$C$1:$CD$9,4,FALSE))</f>
        <v>#VALUE!</v>
      </c>
      <c r="AE241" s="32" t="e">
        <f>IF(E241="H",T241-HLOOKUP(V241,Masterh!$C$1:$CX$9,5,FALSE),T241-HLOOKUP(V241,Masterf!$C$1:$CD$9,5,FALSE))</f>
        <v>#VALUE!</v>
      </c>
      <c r="AF241" s="32" t="e">
        <f>IF(E241="H",T241-HLOOKUP(V241,Masterh!$C$1:$CX$9,6,FALSE),T241-HLOOKUP(V241,Masterf!$C$1:$CD$9,6,FALSE))</f>
        <v>#VALUE!</v>
      </c>
      <c r="AG241" s="32" t="e">
        <f>IF(E241="H",T241-HLOOKUP(V241,Masterh!$C$1:$CX$9,7,FALSE),T241-HLOOKUP(V241,Masterf!$C$1:$CD$9,7,FALSE))</f>
        <v>#VALUE!</v>
      </c>
      <c r="AH241" s="32" t="e">
        <f>IF(E241="H",T241-HLOOKUP(V241,Masterh!$C$1:$CX$9,8,FALSE),T241-HLOOKUP(V241,Masterf!$C$1:$CD$9,8,FALSE))</f>
        <v>#VALUE!</v>
      </c>
      <c r="AI241" s="32" t="e">
        <f>IF(E241="H",T241-HLOOKUP(V241,Masterh!$C$1:$CX$9,9,FALSE),T241-HLOOKUP(V241,Masterf!$C$1:$CD$9,9,FALSE))</f>
        <v>#VALUE!</v>
      </c>
      <c r="AJ241" s="51" t="str">
        <f t="shared" si="8"/>
        <v xml:space="preserve"> </v>
      </c>
      <c r="AK241" s="37"/>
      <c r="AL241" s="52" t="str">
        <f t="shared" si="9"/>
        <v xml:space="preserve"> </v>
      </c>
      <c r="AM241" s="53" t="str">
        <f t="shared" si="10"/>
        <v xml:space="preserve"> </v>
      </c>
      <c r="AN241" s="37" t="e">
        <f>IF(AND(H241&lt;1920),VLOOKUP(K241,Masterh!$F$11:$P$29,11),IF(AND(H241&gt;=1920,H241&lt;1941),VLOOKUP(K241,Masterh!$F$11:$P$29,11),IF(AND(H241&gt;=1941,H241&lt;1946),VLOOKUP(K241,Masterh!$F$11:$P$29,10),IF(AND(H241&gt;=1946,H241&lt;1951),VLOOKUP(K241,Masterh!$F$11:$P$29,9),IF(AND(H241&gt;=1951,H241&lt;1956),VLOOKUP(K241,Masterh!$F$11:$P$29,8),IF(AND(H241&gt;=1956,H241&lt;1961),VLOOKUP(K241,Masterh!$F$11:$P$29,7),IF(AND(H241&gt;=1961,H241&lt;1966),VLOOKUP(K241,Masterh!$F$11:$P$29,6),IF(AND(H241&gt;=1966,H241&lt;1971),VLOOKUP(K241,Masterh!$F$11:$P$29,5),IF(AND(H241&gt;=1971,H241&lt;1976),VLOOKUP(K241,Masterh!$F$11:$P$29,4),IF(AND(H241&gt;=1976,H241&lt;1981),VLOOKUP(K241,Masterh!$F$11:$P$29,3),IF(AND(H241&gt;=1981,H241&lt;1986),VLOOKUP(K241,Masterh!$F$11:$P$29,2),"SENIOR")))))))))))</f>
        <v>#N/A</v>
      </c>
      <c r="AO241" s="37" t="e">
        <f>IF(AND(H241&lt;1951),VLOOKUP(K241,Masterf!$F$11:$N$25,9),IF(AND(H241&gt;=1951,H241&lt;1956),VLOOKUP(K241,Masterf!$F$11:$N$25,8),IF(AND(H241&gt;=1956,H241&lt;1961),VLOOKUP(K241,Masterf!$F$11:$N$25,7),IF(AND(H241&gt;=1961,H241&lt;1966),VLOOKUP(K241,Masterf!$F$11:$N$25,6),IF(AND(H241&gt;=1966,H241&lt;1971),VLOOKUP(K241,Masterf!$F$11:$N$25,5),IF(AND(H241&gt;=1971,H241&lt;1976),VLOOKUP(K241,Masterf!$F$11:$N$25,4),IF(AND(H241&gt;=1976,H241&lt;1981),VLOOKUP(K241,Masterf!$F$11:$N$25,3),IF(AND(H241&gt;=1981,H241&lt;1986),VLOOKUP(K241,Masterf!$F$11:$N$25,2),"SENIOR"))))))))</f>
        <v>#N/A</v>
      </c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</row>
    <row r="242" spans="1:124" s="5" customFormat="1" ht="30" customHeight="1" x14ac:dyDescent="0.2">
      <c r="B242" s="170"/>
      <c r="C242" s="171"/>
      <c r="D242" s="172"/>
      <c r="E242" s="173"/>
      <c r="F242" s="174" t="s">
        <v>30</v>
      </c>
      <c r="G242" s="175" t="s">
        <v>30</v>
      </c>
      <c r="H242" s="176"/>
      <c r="I242" s="177"/>
      <c r="J242" s="178" t="s">
        <v>30</v>
      </c>
      <c r="K242" s="179"/>
      <c r="L242" s="180"/>
      <c r="M242" s="181"/>
      <c r="N242" s="181"/>
      <c r="O242" s="182" t="str">
        <f t="shared" si="3"/>
        <v/>
      </c>
      <c r="P242" s="180"/>
      <c r="Q242" s="181"/>
      <c r="R242" s="181"/>
      <c r="S242" s="182" t="str">
        <f t="shared" si="4"/>
        <v/>
      </c>
      <c r="T242" s="207" t="str">
        <f t="shared" si="5"/>
        <v/>
      </c>
      <c r="U242" s="183" t="str">
        <f t="shared" si="48"/>
        <v xml:space="preserve">   </v>
      </c>
      <c r="V242" s="184" t="str">
        <f t="shared" si="6"/>
        <v xml:space="preserve"> </v>
      </c>
      <c r="W242" s="185" t="str">
        <f t="shared" si="7"/>
        <v/>
      </c>
      <c r="X242" s="209" t="str">
        <f>IF(E242="","",W242*VLOOKUP(2020-H242,Masterh!C$17:D$72,2,FALSE))</f>
        <v/>
      </c>
      <c r="Y242" s="73"/>
      <c r="AA242" s="37"/>
      <c r="AB242" s="32" t="e">
        <f>IF(E242="H",T242-HLOOKUP(V242,Masterh!$C$1:$CX$9,2,FALSE),T242-HLOOKUP(V242,Masterf!$C$1:$CD$9,2,FALSE))</f>
        <v>#VALUE!</v>
      </c>
      <c r="AC242" s="32" t="e">
        <f>IF(E242="H",T242-HLOOKUP(V242,Masterh!$C$1:$CX$9,3,FALSE),T242-HLOOKUP(V242,Masterf!$C$1:$CD$9,3,FALSE))</f>
        <v>#VALUE!</v>
      </c>
      <c r="AD242" s="32" t="e">
        <f>IF(E242="H",T242-HLOOKUP(V242,Masterh!$C$1:$CX$9,4,FALSE),T242-HLOOKUP(V242,Masterf!$C$1:$CD$9,4,FALSE))</f>
        <v>#VALUE!</v>
      </c>
      <c r="AE242" s="32" t="e">
        <f>IF(E242="H",T242-HLOOKUP(V242,Masterh!$C$1:$CX$9,5,FALSE),T242-HLOOKUP(V242,Masterf!$C$1:$CD$9,5,FALSE))</f>
        <v>#VALUE!</v>
      </c>
      <c r="AF242" s="32" t="e">
        <f>IF(E242="H",T242-HLOOKUP(V242,Masterh!$C$1:$CX$9,6,FALSE),T242-HLOOKUP(V242,Masterf!$C$1:$CD$9,6,FALSE))</f>
        <v>#VALUE!</v>
      </c>
      <c r="AG242" s="32" t="e">
        <f>IF(E242="H",T242-HLOOKUP(V242,Masterh!$C$1:$CX$9,7,FALSE),T242-HLOOKUP(V242,Masterf!$C$1:$CD$9,7,FALSE))</f>
        <v>#VALUE!</v>
      </c>
      <c r="AH242" s="32" t="e">
        <f>IF(E242="H",T242-HLOOKUP(V242,Masterh!$C$1:$CX$9,8,FALSE),T242-HLOOKUP(V242,Masterf!$C$1:$CD$9,8,FALSE))</f>
        <v>#VALUE!</v>
      </c>
      <c r="AI242" s="32" t="e">
        <f>IF(E242="H",T242-HLOOKUP(V242,Masterh!$C$1:$CX$9,9,FALSE),T242-HLOOKUP(V242,Masterf!$C$1:$CD$9,9,FALSE))</f>
        <v>#VALUE!</v>
      </c>
      <c r="AJ242" s="51" t="str">
        <f t="shared" si="8"/>
        <v xml:space="preserve"> </v>
      </c>
      <c r="AK242" s="37"/>
      <c r="AL242" s="52" t="str">
        <f t="shared" si="9"/>
        <v xml:space="preserve"> </v>
      </c>
      <c r="AM242" s="53" t="str">
        <f t="shared" si="10"/>
        <v xml:space="preserve"> </v>
      </c>
      <c r="AN242" s="37" t="e">
        <f>IF(AND(H242&lt;1920),VLOOKUP(K242,Masterh!$F$11:$P$29,11),IF(AND(H242&gt;=1920,H242&lt;1941),VLOOKUP(K242,Masterh!$F$11:$P$29,11),IF(AND(H242&gt;=1941,H242&lt;1946),VLOOKUP(K242,Masterh!$F$11:$P$29,10),IF(AND(H242&gt;=1946,H242&lt;1951),VLOOKUP(K242,Masterh!$F$11:$P$29,9),IF(AND(H242&gt;=1951,H242&lt;1956),VLOOKUP(K242,Masterh!$F$11:$P$29,8),IF(AND(H242&gt;=1956,H242&lt;1961),VLOOKUP(K242,Masterh!$F$11:$P$29,7),IF(AND(H242&gt;=1961,H242&lt;1966),VLOOKUP(K242,Masterh!$F$11:$P$29,6),IF(AND(H242&gt;=1966,H242&lt;1971),VLOOKUP(K242,Masterh!$F$11:$P$29,5),IF(AND(H242&gt;=1971,H242&lt;1976),VLOOKUP(K242,Masterh!$F$11:$P$29,4),IF(AND(H242&gt;=1976,H242&lt;1981),VLOOKUP(K242,Masterh!$F$11:$P$29,3),IF(AND(H242&gt;=1981,H242&lt;1986),VLOOKUP(K242,Masterh!$F$11:$P$29,2),"SENIOR")))))))))))</f>
        <v>#N/A</v>
      </c>
      <c r="AO242" s="37" t="e">
        <f>IF(AND(H242&lt;1951),VLOOKUP(K242,Masterf!$F$11:$N$25,9),IF(AND(H242&gt;=1951,H242&lt;1956),VLOOKUP(K242,Masterf!$F$11:$N$25,8),IF(AND(H242&gt;=1956,H242&lt;1961),VLOOKUP(K242,Masterf!$F$11:$N$25,7),IF(AND(H242&gt;=1961,H242&lt;1966),VLOOKUP(K242,Masterf!$F$11:$N$25,6),IF(AND(H242&gt;=1966,H242&lt;1971),VLOOKUP(K242,Masterf!$F$11:$N$25,5),IF(AND(H242&gt;=1971,H242&lt;1976),VLOOKUP(K242,Masterf!$F$11:$N$25,4),IF(AND(H242&gt;=1976,H242&lt;1981),VLOOKUP(K242,Masterf!$F$11:$N$25,3),IF(AND(H242&gt;=1981,H242&lt;1986),VLOOKUP(K242,Masterf!$F$11:$N$25,2),"SENIOR"))))))))</f>
        <v>#N/A</v>
      </c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</row>
    <row r="243" spans="1:124" s="5" customFormat="1" ht="30" customHeight="1" x14ac:dyDescent="0.2">
      <c r="B243" s="170"/>
      <c r="C243" s="171"/>
      <c r="D243" s="172"/>
      <c r="E243" s="173"/>
      <c r="F243" s="174" t="s">
        <v>30</v>
      </c>
      <c r="G243" s="175" t="s">
        <v>30</v>
      </c>
      <c r="H243" s="176"/>
      <c r="I243" s="177"/>
      <c r="J243" s="178" t="s">
        <v>30</v>
      </c>
      <c r="K243" s="179"/>
      <c r="L243" s="180"/>
      <c r="M243" s="181"/>
      <c r="N243" s="181"/>
      <c r="O243" s="182" t="str">
        <f t="shared" si="3"/>
        <v/>
      </c>
      <c r="P243" s="180"/>
      <c r="Q243" s="181"/>
      <c r="R243" s="181"/>
      <c r="S243" s="182" t="str">
        <f t="shared" si="4"/>
        <v/>
      </c>
      <c r="T243" s="207" t="str">
        <f t="shared" si="5"/>
        <v/>
      </c>
      <c r="U243" s="183" t="str">
        <f t="shared" si="48"/>
        <v xml:space="preserve">   </v>
      </c>
      <c r="V243" s="184" t="str">
        <f t="shared" si="6"/>
        <v xml:space="preserve"> </v>
      </c>
      <c r="W243" s="185" t="str">
        <f t="shared" si="7"/>
        <v/>
      </c>
      <c r="X243" s="209" t="str">
        <f>IF(E243="","",W243*VLOOKUP(2020-H243,Masterh!C$17:D$72,2,FALSE))</f>
        <v/>
      </c>
      <c r="Y243" s="73"/>
      <c r="AA243" s="37"/>
      <c r="AB243" s="32" t="e">
        <f>IF(E243="H",T243-HLOOKUP(V243,Masterh!$C$1:$CX$9,2,FALSE),T243-HLOOKUP(V243,Masterf!$C$1:$CD$9,2,FALSE))</f>
        <v>#VALUE!</v>
      </c>
      <c r="AC243" s="32" t="e">
        <f>IF(E243="H",T243-HLOOKUP(V243,Masterh!$C$1:$CX$9,3,FALSE),T243-HLOOKUP(V243,Masterf!$C$1:$CD$9,3,FALSE))</f>
        <v>#VALUE!</v>
      </c>
      <c r="AD243" s="32" t="e">
        <f>IF(E243="H",T243-HLOOKUP(V243,Masterh!$C$1:$CX$9,4,FALSE),T243-HLOOKUP(V243,Masterf!$C$1:$CD$9,4,FALSE))</f>
        <v>#VALUE!</v>
      </c>
      <c r="AE243" s="32" t="e">
        <f>IF(E243="H",T243-HLOOKUP(V243,Masterh!$C$1:$CX$9,5,FALSE),T243-HLOOKUP(V243,Masterf!$C$1:$CD$9,5,FALSE))</f>
        <v>#VALUE!</v>
      </c>
      <c r="AF243" s="32" t="e">
        <f>IF(E243="H",T243-HLOOKUP(V243,Masterh!$C$1:$CX$9,6,FALSE),T243-HLOOKUP(V243,Masterf!$C$1:$CD$9,6,FALSE))</f>
        <v>#VALUE!</v>
      </c>
      <c r="AG243" s="32" t="e">
        <f>IF(E243="H",T243-HLOOKUP(V243,Masterh!$C$1:$CX$9,7,FALSE),T243-HLOOKUP(V243,Masterf!$C$1:$CD$9,7,FALSE))</f>
        <v>#VALUE!</v>
      </c>
      <c r="AH243" s="32" t="e">
        <f>IF(E243="H",T243-HLOOKUP(V243,Masterh!$C$1:$CX$9,8,FALSE),T243-HLOOKUP(V243,Masterf!$C$1:$CD$9,8,FALSE))</f>
        <v>#VALUE!</v>
      </c>
      <c r="AI243" s="32" t="e">
        <f>IF(E243="H",T243-HLOOKUP(V243,Masterh!$C$1:$CX$9,9,FALSE),T243-HLOOKUP(V243,Masterf!$C$1:$CD$9,9,FALSE))</f>
        <v>#VALUE!</v>
      </c>
      <c r="AJ243" s="51" t="str">
        <f t="shared" si="8"/>
        <v xml:space="preserve"> </v>
      </c>
      <c r="AK243" s="37"/>
      <c r="AL243" s="52" t="str">
        <f t="shared" si="9"/>
        <v xml:space="preserve"> </v>
      </c>
      <c r="AM243" s="53" t="str">
        <f t="shared" si="10"/>
        <v xml:space="preserve"> </v>
      </c>
      <c r="AN243" s="37" t="e">
        <f>IF(AND(H243&lt;1920),VLOOKUP(K243,Masterh!$F$11:$P$29,11),IF(AND(H243&gt;=1920,H243&lt;1941),VLOOKUP(K243,Masterh!$F$11:$P$29,11),IF(AND(H243&gt;=1941,H243&lt;1946),VLOOKUP(K243,Masterh!$F$11:$P$29,10),IF(AND(H243&gt;=1946,H243&lt;1951),VLOOKUP(K243,Masterh!$F$11:$P$29,9),IF(AND(H243&gt;=1951,H243&lt;1956),VLOOKUP(K243,Masterh!$F$11:$P$29,8),IF(AND(H243&gt;=1956,H243&lt;1961),VLOOKUP(K243,Masterh!$F$11:$P$29,7),IF(AND(H243&gt;=1961,H243&lt;1966),VLOOKUP(K243,Masterh!$F$11:$P$29,6),IF(AND(H243&gt;=1966,H243&lt;1971),VLOOKUP(K243,Masterh!$F$11:$P$29,5),IF(AND(H243&gt;=1971,H243&lt;1976),VLOOKUP(K243,Masterh!$F$11:$P$29,4),IF(AND(H243&gt;=1976,H243&lt;1981),VLOOKUP(K243,Masterh!$F$11:$P$29,3),IF(AND(H243&gt;=1981,H243&lt;1986),VLOOKUP(K243,Masterh!$F$11:$P$29,2),"SENIOR")))))))))))</f>
        <v>#N/A</v>
      </c>
      <c r="AO243" s="37" t="e">
        <f>IF(AND(H243&lt;1951),VLOOKUP(K243,Masterf!$F$11:$N$25,9),IF(AND(H243&gt;=1951,H243&lt;1956),VLOOKUP(K243,Masterf!$F$11:$N$25,8),IF(AND(H243&gt;=1956,H243&lt;1961),VLOOKUP(K243,Masterf!$F$11:$N$25,7),IF(AND(H243&gt;=1961,H243&lt;1966),VLOOKUP(K243,Masterf!$F$11:$N$25,6),IF(AND(H243&gt;=1966,H243&lt;1971),VLOOKUP(K243,Masterf!$F$11:$N$25,5),IF(AND(H243&gt;=1971,H243&lt;1976),VLOOKUP(K243,Masterf!$F$11:$N$25,4),IF(AND(H243&gt;=1976,H243&lt;1981),VLOOKUP(K243,Masterf!$F$11:$N$25,3),IF(AND(H243&gt;=1981,H243&lt;1986),VLOOKUP(K243,Masterf!$F$11:$N$25,2),"SENIOR"))))))))</f>
        <v>#N/A</v>
      </c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</row>
    <row r="244" spans="1:124" s="5" customFormat="1" ht="30" customHeight="1" x14ac:dyDescent="0.2">
      <c r="B244" s="170"/>
      <c r="C244" s="171"/>
      <c r="D244" s="172"/>
      <c r="E244" s="173"/>
      <c r="F244" s="174" t="s">
        <v>30</v>
      </c>
      <c r="G244" s="175" t="s">
        <v>30</v>
      </c>
      <c r="H244" s="176"/>
      <c r="I244" s="177"/>
      <c r="J244" s="178" t="s">
        <v>30</v>
      </c>
      <c r="K244" s="179"/>
      <c r="L244" s="180"/>
      <c r="M244" s="181"/>
      <c r="N244" s="181"/>
      <c r="O244" s="182" t="str">
        <f t="shared" ref="O244:O245" si="49">IF(E244="","",IF(MAXA(L244:N244)&lt;=0,0,MAXA(L244:N244)))</f>
        <v/>
      </c>
      <c r="P244" s="180"/>
      <c r="Q244" s="181"/>
      <c r="R244" s="181"/>
      <c r="S244" s="182" t="str">
        <f t="shared" ref="S244:S245" si="50">IF(E244="","",IF(MAXA(P244:R244)&lt;=0,0,MAXA(P244:R244)))</f>
        <v/>
      </c>
      <c r="T244" s="207" t="str">
        <f t="shared" si="5"/>
        <v/>
      </c>
      <c r="U244" s="183" t="str">
        <f t="shared" ref="U244:U245" si="51">+CONCATENATE(AL244," ",AM244)</f>
        <v xml:space="preserve">   </v>
      </c>
      <c r="V244" s="184" t="str">
        <f t="shared" ref="V244:V245" si="52">IF(E244=0," ",IF(E244="H",AN244,AO244))</f>
        <v xml:space="preserve"> </v>
      </c>
      <c r="W244" s="185" t="str">
        <f t="shared" ref="W244:W245" si="53">IF(E244=" "," ",IF(E244="H",10^(0.75194503*LOG(K244/175.508)^2)*T244,IF(E244="F",10^(0.783497476* LOG(K244/153.655)^2)*T244,"")))</f>
        <v/>
      </c>
      <c r="X244" s="209" t="str">
        <f>IF(E244="","",W244*VLOOKUP(2020-H244,Masterh!C$17:D$72,2,FALSE))</f>
        <v/>
      </c>
      <c r="Y244" s="73"/>
      <c r="AA244" s="37"/>
      <c r="AB244" s="32" t="e">
        <f>IF(E244="H",T244-HLOOKUP(V244,Masterh!$C$1:$CX$9,2,FALSE),T244-HLOOKUP(V244,Masterf!$C$1:$CD$9,2,FALSE))</f>
        <v>#VALUE!</v>
      </c>
      <c r="AC244" s="32" t="e">
        <f>IF(E244="H",T244-HLOOKUP(V244,Masterh!$C$1:$CX$9,3,FALSE),T244-HLOOKUP(V244,Masterf!$C$1:$CD$9,3,FALSE))</f>
        <v>#VALUE!</v>
      </c>
      <c r="AD244" s="32" t="e">
        <f>IF(E244="H",T244-HLOOKUP(V244,Masterh!$C$1:$CX$9,4,FALSE),T244-HLOOKUP(V244,Masterf!$C$1:$CD$9,4,FALSE))</f>
        <v>#VALUE!</v>
      </c>
      <c r="AE244" s="32" t="e">
        <f>IF(E244="H",T244-HLOOKUP(V244,Masterh!$C$1:$CX$9,5,FALSE),T244-HLOOKUP(V244,Masterf!$C$1:$CD$9,5,FALSE))</f>
        <v>#VALUE!</v>
      </c>
      <c r="AF244" s="32" t="e">
        <f>IF(E244="H",T244-HLOOKUP(V244,Masterh!$C$1:$CX$9,6,FALSE),T244-HLOOKUP(V244,Masterf!$C$1:$CD$9,6,FALSE))</f>
        <v>#VALUE!</v>
      </c>
      <c r="AG244" s="32" t="e">
        <f>IF(E244="H",T244-HLOOKUP(V244,Masterh!$C$1:$CX$9,7,FALSE),T244-HLOOKUP(V244,Masterf!$C$1:$CD$9,7,FALSE))</f>
        <v>#VALUE!</v>
      </c>
      <c r="AH244" s="32" t="e">
        <f>IF(E244="H",T244-HLOOKUP(V244,Masterh!$C$1:$CX$9,8,FALSE),T244-HLOOKUP(V244,Masterf!$C$1:$CD$9,8,FALSE))</f>
        <v>#VALUE!</v>
      </c>
      <c r="AI244" s="32" t="e">
        <f>IF(E244="H",T244-HLOOKUP(V244,Masterh!$C$1:$CX$9,9,FALSE),T244-HLOOKUP(V244,Masterf!$C$1:$CD$9,9,FALSE))</f>
        <v>#VALUE!</v>
      </c>
      <c r="AJ244" s="51" t="str">
        <f t="shared" ref="AJ244:AJ245" si="54">IF(E244=0," ",IF(AI244&gt;=0,$AI$5,IF(AH244&gt;=0,$AH$5,IF(AG244&gt;=0,$AG$5,IF(AF244&gt;=0,$AF$5,IF(AE244&gt;=0,$AE$5,IF(AD244&gt;=0,$AD$5,IF(AC244&gt;=0,$AC$5,$AB$5))))))))</f>
        <v xml:space="preserve"> </v>
      </c>
      <c r="AK244" s="37"/>
      <c r="AL244" s="52" t="str">
        <f t="shared" ref="AL244:AL245" si="55">IF(AJ244="","",AJ244)</f>
        <v xml:space="preserve"> </v>
      </c>
      <c r="AM244" s="53" t="str">
        <f t="shared" ref="AM244:AM245" si="56">IF(E244=0," ",IF(AI244&gt;=0,AI244,IF(AH244&gt;=0,AH244,IF(AG244&gt;=0,AG244,IF(AF244&gt;=0,AF244,IF(AE244&gt;=0,AE244,IF(AD244&gt;=0,AD244,IF(AC244&gt;=0,AC244,AC244))))))))</f>
        <v xml:space="preserve"> </v>
      </c>
      <c r="AN244" s="37" t="e">
        <f>IF(AND(H244&lt;1920),VLOOKUP(K244,Masterh!$F$11:$P$29,11),IF(AND(H244&gt;=1920,H244&lt;1941),VLOOKUP(K244,Masterh!$F$11:$P$29,11),IF(AND(H244&gt;=1941,H244&lt;1946),VLOOKUP(K244,Masterh!$F$11:$P$29,10),IF(AND(H244&gt;=1946,H244&lt;1951),VLOOKUP(K244,Masterh!$F$11:$P$29,9),IF(AND(H244&gt;=1951,H244&lt;1956),VLOOKUP(K244,Masterh!$F$11:$P$29,8),IF(AND(H244&gt;=1956,H244&lt;1961),VLOOKUP(K244,Masterh!$F$11:$P$29,7),IF(AND(H244&gt;=1961,H244&lt;1966),VLOOKUP(K244,Masterh!$F$11:$P$29,6),IF(AND(H244&gt;=1966,H244&lt;1971),VLOOKUP(K244,Masterh!$F$11:$P$29,5),IF(AND(H244&gt;=1971,H244&lt;1976),VLOOKUP(K244,Masterh!$F$11:$P$29,4),IF(AND(H244&gt;=1976,H244&lt;1981),VLOOKUP(K244,Masterh!$F$11:$P$29,3),IF(AND(H244&gt;=1981,H244&lt;1986),VLOOKUP(K244,Masterh!$F$11:$P$29,2),"SENIOR")))))))))))</f>
        <v>#N/A</v>
      </c>
      <c r="AO244" s="37" t="e">
        <f>IF(AND(H244&lt;1951),VLOOKUP(K244,Masterf!$F$11:$N$25,9),IF(AND(H244&gt;=1951,H244&lt;1956),VLOOKUP(K244,Masterf!$F$11:$N$25,8),IF(AND(H244&gt;=1956,H244&lt;1961),VLOOKUP(K244,Masterf!$F$11:$N$25,7),IF(AND(H244&gt;=1961,H244&lt;1966),VLOOKUP(K244,Masterf!$F$11:$N$25,6),IF(AND(H244&gt;=1966,H244&lt;1971),VLOOKUP(K244,Masterf!$F$11:$N$25,5),IF(AND(H244&gt;=1971,H244&lt;1976),VLOOKUP(K244,Masterf!$F$11:$N$25,4),IF(AND(H244&gt;=1976,H244&lt;1981),VLOOKUP(K244,Masterf!$F$11:$N$25,3),IF(AND(H244&gt;=1981,H244&lt;1986),VLOOKUP(K244,Masterf!$F$11:$N$25,2),"SENIOR"))))))))</f>
        <v>#N/A</v>
      </c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</row>
    <row r="245" spans="1:124" s="5" customFormat="1" ht="30" customHeight="1" x14ac:dyDescent="0.2">
      <c r="B245" s="170"/>
      <c r="C245" s="171"/>
      <c r="D245" s="172"/>
      <c r="E245" s="173"/>
      <c r="F245" s="174" t="s">
        <v>30</v>
      </c>
      <c r="G245" s="175" t="s">
        <v>30</v>
      </c>
      <c r="H245" s="176"/>
      <c r="I245" s="177"/>
      <c r="J245" s="178" t="s">
        <v>30</v>
      </c>
      <c r="K245" s="179"/>
      <c r="L245" s="180"/>
      <c r="M245" s="181"/>
      <c r="N245" s="181"/>
      <c r="O245" s="182" t="str">
        <f t="shared" si="49"/>
        <v/>
      </c>
      <c r="P245" s="180"/>
      <c r="Q245" s="181"/>
      <c r="R245" s="181"/>
      <c r="S245" s="182" t="str">
        <f t="shared" si="50"/>
        <v/>
      </c>
      <c r="T245" s="207" t="str">
        <f t="shared" si="5"/>
        <v/>
      </c>
      <c r="U245" s="183" t="str">
        <f t="shared" si="51"/>
        <v xml:space="preserve">   </v>
      </c>
      <c r="V245" s="184" t="str">
        <f t="shared" si="52"/>
        <v xml:space="preserve"> </v>
      </c>
      <c r="W245" s="185" t="str">
        <f t="shared" si="53"/>
        <v/>
      </c>
      <c r="X245" s="209" t="str">
        <f>IF(E245="","",W245*VLOOKUP(2020-H245,Masterh!C$17:D$72,2,FALSE))</f>
        <v/>
      </c>
      <c r="Y245" s="73"/>
      <c r="AA245" s="37"/>
      <c r="AB245" s="32" t="e">
        <f>IF(E245="H",T245-HLOOKUP(V245,Masterh!$C$1:$CX$9,2,FALSE),T245-HLOOKUP(V245,Masterf!$C$1:$CD$9,2,FALSE))</f>
        <v>#VALUE!</v>
      </c>
      <c r="AC245" s="32" t="e">
        <f>IF(E245="H",T245-HLOOKUP(V245,Masterh!$C$1:$CX$9,3,FALSE),T245-HLOOKUP(V245,Masterf!$C$1:$CD$9,3,FALSE))</f>
        <v>#VALUE!</v>
      </c>
      <c r="AD245" s="32" t="e">
        <f>IF(E245="H",T245-HLOOKUP(V245,Masterh!$C$1:$CX$9,4,FALSE),T245-HLOOKUP(V245,Masterf!$C$1:$CD$9,4,FALSE))</f>
        <v>#VALUE!</v>
      </c>
      <c r="AE245" s="32" t="e">
        <f>IF(E245="H",T245-HLOOKUP(V245,Masterh!$C$1:$CX$9,5,FALSE),T245-HLOOKUP(V245,Masterf!$C$1:$CD$9,5,FALSE))</f>
        <v>#VALUE!</v>
      </c>
      <c r="AF245" s="32" t="e">
        <f>IF(E245="H",T245-HLOOKUP(V245,Masterh!$C$1:$CX$9,6,FALSE),T245-HLOOKUP(V245,Masterf!$C$1:$CD$9,6,FALSE))</f>
        <v>#VALUE!</v>
      </c>
      <c r="AG245" s="32" t="e">
        <f>IF(E245="H",T245-HLOOKUP(V245,Masterh!$C$1:$CX$9,7,FALSE),T245-HLOOKUP(V245,Masterf!$C$1:$CD$9,7,FALSE))</f>
        <v>#VALUE!</v>
      </c>
      <c r="AH245" s="32" t="e">
        <f>IF(E245="H",T245-HLOOKUP(V245,Masterh!$C$1:$CX$9,8,FALSE),T245-HLOOKUP(V245,Masterf!$C$1:$CD$9,8,FALSE))</f>
        <v>#VALUE!</v>
      </c>
      <c r="AI245" s="32" t="e">
        <f>IF(E245="H",T245-HLOOKUP(V245,Masterh!$C$1:$CX$9,9,FALSE),T245-HLOOKUP(V245,Masterf!$C$1:$CD$9,9,FALSE))</f>
        <v>#VALUE!</v>
      </c>
      <c r="AJ245" s="51" t="str">
        <f t="shared" si="54"/>
        <v xml:space="preserve"> </v>
      </c>
      <c r="AK245" s="37"/>
      <c r="AL245" s="52" t="str">
        <f t="shared" si="55"/>
        <v xml:space="preserve"> </v>
      </c>
      <c r="AM245" s="53" t="str">
        <f t="shared" si="56"/>
        <v xml:space="preserve"> </v>
      </c>
      <c r="AN245" s="37" t="e">
        <f>IF(AND(H245&lt;1920),VLOOKUP(K245,Masterh!$F$11:$P$29,11),IF(AND(H245&gt;=1920,H245&lt;1941),VLOOKUP(K245,Masterh!$F$11:$P$29,11),IF(AND(H245&gt;=1941,H245&lt;1946),VLOOKUP(K245,Masterh!$F$11:$P$29,10),IF(AND(H245&gt;=1946,H245&lt;1951),VLOOKUP(K245,Masterh!$F$11:$P$29,9),IF(AND(H245&gt;=1951,H245&lt;1956),VLOOKUP(K245,Masterh!$F$11:$P$29,8),IF(AND(H245&gt;=1956,H245&lt;1961),VLOOKUP(K245,Masterh!$F$11:$P$29,7),IF(AND(H245&gt;=1961,H245&lt;1966),VLOOKUP(K245,Masterh!$F$11:$P$29,6),IF(AND(H245&gt;=1966,H245&lt;1971),VLOOKUP(K245,Masterh!$F$11:$P$29,5),IF(AND(H245&gt;=1971,H245&lt;1976),VLOOKUP(K245,Masterh!$F$11:$P$29,4),IF(AND(H245&gt;=1976,H245&lt;1981),VLOOKUP(K245,Masterh!$F$11:$P$29,3),IF(AND(H245&gt;=1981,H245&lt;1986),VLOOKUP(K245,Masterh!$F$11:$P$29,2),"SENIOR")))))))))))</f>
        <v>#N/A</v>
      </c>
      <c r="AO245" s="37" t="e">
        <f>IF(AND(H245&lt;1951),VLOOKUP(K245,Masterf!$F$11:$N$25,9),IF(AND(H245&gt;=1951,H245&lt;1956),VLOOKUP(K245,Masterf!$F$11:$N$25,8),IF(AND(H245&gt;=1956,H245&lt;1961),VLOOKUP(K245,Masterf!$F$11:$N$25,7),IF(AND(H245&gt;=1961,H245&lt;1966),VLOOKUP(K245,Masterf!$F$11:$N$25,6),IF(AND(H245&gt;=1966,H245&lt;1971),VLOOKUP(K245,Masterf!$F$11:$N$25,5),IF(AND(H245&gt;=1971,H245&lt;1976),VLOOKUP(K245,Masterf!$F$11:$N$25,4),IF(AND(H245&gt;=1976,H245&lt;1981),VLOOKUP(K245,Masterf!$F$11:$N$25,3),IF(AND(H245&gt;=1981,H245&lt;1986),VLOOKUP(K245,Masterf!$F$11:$N$25,2),"SENIOR"))))))))</f>
        <v>#N/A</v>
      </c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</row>
    <row r="246" spans="1:124" s="5" customFormat="1" ht="30" customHeight="1" x14ac:dyDescent="0.2">
      <c r="B246" s="170"/>
      <c r="C246" s="171"/>
      <c r="D246" s="172"/>
      <c r="E246" s="173"/>
      <c r="F246" s="174" t="s">
        <v>30</v>
      </c>
      <c r="G246" s="175" t="s">
        <v>30</v>
      </c>
      <c r="H246" s="176"/>
      <c r="I246" s="177"/>
      <c r="J246" s="178" t="s">
        <v>30</v>
      </c>
      <c r="K246" s="179"/>
      <c r="L246" s="180"/>
      <c r="M246" s="181"/>
      <c r="N246" s="181"/>
      <c r="O246" s="182" t="str">
        <f t="shared" si="3"/>
        <v/>
      </c>
      <c r="P246" s="180"/>
      <c r="Q246" s="181"/>
      <c r="R246" s="181"/>
      <c r="S246" s="182" t="str">
        <f t="shared" si="4"/>
        <v/>
      </c>
      <c r="T246" s="207" t="str">
        <f t="shared" si="5"/>
        <v/>
      </c>
      <c r="U246" s="183" t="str">
        <f t="shared" si="48"/>
        <v xml:space="preserve">   </v>
      </c>
      <c r="V246" s="184" t="str">
        <f t="shared" si="6"/>
        <v xml:space="preserve"> </v>
      </c>
      <c r="W246" s="185" t="str">
        <f t="shared" si="7"/>
        <v/>
      </c>
      <c r="X246" s="209" t="str">
        <f>IF(E246="","",W246*VLOOKUP(2020-H246,Masterh!C$17:D$72,2,FALSE))</f>
        <v/>
      </c>
      <c r="Y246" s="73"/>
      <c r="AA246" s="37"/>
      <c r="AB246" s="32" t="e">
        <f>IF(E246="H",T246-HLOOKUP(V246,Masterh!$C$1:$CX$9,2,FALSE),T246-HLOOKUP(V246,Masterf!$C$1:$CD$9,2,FALSE))</f>
        <v>#VALUE!</v>
      </c>
      <c r="AC246" s="32" t="e">
        <f>IF(E246="H",T246-HLOOKUP(V246,Masterh!$C$1:$CX$9,3,FALSE),T246-HLOOKUP(V246,Masterf!$C$1:$CD$9,3,FALSE))</f>
        <v>#VALUE!</v>
      </c>
      <c r="AD246" s="32" t="e">
        <f>IF(E246="H",T246-HLOOKUP(V246,Masterh!$C$1:$CX$9,4,FALSE),T246-HLOOKUP(V246,Masterf!$C$1:$CD$9,4,FALSE))</f>
        <v>#VALUE!</v>
      </c>
      <c r="AE246" s="32" t="e">
        <f>IF(E246="H",T246-HLOOKUP(V246,Masterh!$C$1:$CX$9,5,FALSE),T246-HLOOKUP(V246,Masterf!$C$1:$CD$9,5,FALSE))</f>
        <v>#VALUE!</v>
      </c>
      <c r="AF246" s="32" t="e">
        <f>IF(E246="H",T246-HLOOKUP(V246,Masterh!$C$1:$CX$9,6,FALSE),T246-HLOOKUP(V246,Masterf!$C$1:$CD$9,6,FALSE))</f>
        <v>#VALUE!</v>
      </c>
      <c r="AG246" s="32" t="e">
        <f>IF(E246="H",T246-HLOOKUP(V246,Masterh!$C$1:$CX$9,7,FALSE),T246-HLOOKUP(V246,Masterf!$C$1:$CD$9,7,FALSE))</f>
        <v>#VALUE!</v>
      </c>
      <c r="AH246" s="32" t="e">
        <f>IF(E246="H",T246-HLOOKUP(V246,Masterh!$C$1:$CX$9,8,FALSE),T246-HLOOKUP(V246,Masterf!$C$1:$CD$9,8,FALSE))</f>
        <v>#VALUE!</v>
      </c>
      <c r="AI246" s="32" t="e">
        <f>IF(E246="H",T246-HLOOKUP(V246,Masterh!$C$1:$CX$9,9,FALSE),T246-HLOOKUP(V246,Masterf!$C$1:$CD$9,9,FALSE))</f>
        <v>#VALUE!</v>
      </c>
      <c r="AJ246" s="51" t="str">
        <f t="shared" si="8"/>
        <v xml:space="preserve"> </v>
      </c>
      <c r="AK246" s="37"/>
      <c r="AL246" s="52" t="str">
        <f t="shared" si="9"/>
        <v xml:space="preserve"> </v>
      </c>
      <c r="AM246" s="53" t="str">
        <f t="shared" si="10"/>
        <v xml:space="preserve"> </v>
      </c>
      <c r="AN246" s="37" t="e">
        <f>IF(AND(H246&lt;1920),VLOOKUP(K246,Masterh!$F$11:$P$29,11),IF(AND(H246&gt;=1920,H246&lt;1941),VLOOKUP(K246,Masterh!$F$11:$P$29,11),IF(AND(H246&gt;=1941,H246&lt;1946),VLOOKUP(K246,Masterh!$F$11:$P$29,10),IF(AND(H246&gt;=1946,H246&lt;1951),VLOOKUP(K246,Masterh!$F$11:$P$29,9),IF(AND(H246&gt;=1951,H246&lt;1956),VLOOKUP(K246,Masterh!$F$11:$P$29,8),IF(AND(H246&gt;=1956,H246&lt;1961),VLOOKUP(K246,Masterh!$F$11:$P$29,7),IF(AND(H246&gt;=1961,H246&lt;1966),VLOOKUP(K246,Masterh!$F$11:$P$29,6),IF(AND(H246&gt;=1966,H246&lt;1971),VLOOKUP(K246,Masterh!$F$11:$P$29,5),IF(AND(H246&gt;=1971,H246&lt;1976),VLOOKUP(K246,Masterh!$F$11:$P$29,4),IF(AND(H246&gt;=1976,H246&lt;1981),VLOOKUP(K246,Masterh!$F$11:$P$29,3),IF(AND(H246&gt;=1981,H246&lt;1986),VLOOKUP(K246,Masterh!$F$11:$P$29,2),"SENIOR")))))))))))</f>
        <v>#N/A</v>
      </c>
      <c r="AO246" s="37" t="e">
        <f>IF(AND(H246&lt;1951),VLOOKUP(K246,Masterf!$F$11:$N$25,9),IF(AND(H246&gt;=1951,H246&lt;1956),VLOOKUP(K246,Masterf!$F$11:$N$25,8),IF(AND(H246&gt;=1956,H246&lt;1961),VLOOKUP(K246,Masterf!$F$11:$N$25,7),IF(AND(H246&gt;=1961,H246&lt;1966),VLOOKUP(K246,Masterf!$F$11:$N$25,6),IF(AND(H246&gt;=1966,H246&lt;1971),VLOOKUP(K246,Masterf!$F$11:$N$25,5),IF(AND(H246&gt;=1971,H246&lt;1976),VLOOKUP(K246,Masterf!$F$11:$N$25,4),IF(AND(H246&gt;=1976,H246&lt;1981),VLOOKUP(K246,Masterf!$F$11:$N$25,3),IF(AND(H246&gt;=1981,H246&lt;1986),VLOOKUP(K246,Masterf!$F$11:$N$25,2),"SENIOR"))))))))</f>
        <v>#N/A</v>
      </c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</row>
    <row r="247" spans="1:124" s="5" customFormat="1" ht="30" customHeight="1" x14ac:dyDescent="0.2">
      <c r="B247" s="170"/>
      <c r="C247" s="171"/>
      <c r="D247" s="172"/>
      <c r="E247" s="173"/>
      <c r="F247" s="174" t="s">
        <v>30</v>
      </c>
      <c r="G247" s="175" t="s">
        <v>30</v>
      </c>
      <c r="H247" s="176"/>
      <c r="I247" s="177"/>
      <c r="J247" s="178" t="s">
        <v>30</v>
      </c>
      <c r="K247" s="179"/>
      <c r="L247" s="180"/>
      <c r="M247" s="181"/>
      <c r="N247" s="181"/>
      <c r="O247" s="182" t="str">
        <f t="shared" ref="O247" si="57">IF(E247="","",IF(MAXA(L247:N247)&lt;=0,0,MAXA(L247:N247)))</f>
        <v/>
      </c>
      <c r="P247" s="180"/>
      <c r="Q247" s="181"/>
      <c r="R247" s="181"/>
      <c r="S247" s="182" t="str">
        <f t="shared" ref="S247" si="58">IF(E247="","",IF(MAXA(P247:R247)&lt;=0,0,MAXA(P247:R247)))</f>
        <v/>
      </c>
      <c r="T247" s="207" t="str">
        <f t="shared" ref="T247" si="59">IF(E247="","",IF(OR(O247=0,S247=0),0,O247+S247))</f>
        <v/>
      </c>
      <c r="U247" s="183" t="str">
        <f t="shared" ref="U247" si="60">+CONCATENATE(AL247," ",AM247)</f>
        <v xml:space="preserve">   </v>
      </c>
      <c r="V247" s="184" t="str">
        <f t="shared" ref="V247" si="61">IF(E247=0," ",IF(E247="H",AN247,AO247))</f>
        <v xml:space="preserve"> </v>
      </c>
      <c r="W247" s="185" t="str">
        <f t="shared" ref="W247" si="62">IF(E247=" "," ",IF(E247="H",10^(0.75194503*LOG(K247/175.508)^2)*T247,IF(E247="F",10^(0.783497476* LOG(K247/153.655)^2)*T247,"")))</f>
        <v/>
      </c>
      <c r="X247" s="209" t="str">
        <f>IF(E247="","",W247*VLOOKUP(2020-H247,Masterh!C$17:D$72,2,FALSE))</f>
        <v/>
      </c>
      <c r="Y247" s="73"/>
      <c r="AA247" s="37"/>
      <c r="AB247" s="32" t="e">
        <f>IF(E247="H",T247-HLOOKUP(V247,Masterh!$C$1:$CX$9,2,FALSE),T247-HLOOKUP(V247,Masterf!$C$1:$CD$9,2,FALSE))</f>
        <v>#VALUE!</v>
      </c>
      <c r="AC247" s="32" t="e">
        <f>IF(E247="H",T247-HLOOKUP(V247,Masterh!$C$1:$CX$9,3,FALSE),T247-HLOOKUP(V247,Masterf!$C$1:$CD$9,3,FALSE))</f>
        <v>#VALUE!</v>
      </c>
      <c r="AD247" s="32" t="e">
        <f>IF(E247="H",T247-HLOOKUP(V247,Masterh!$C$1:$CX$9,4,FALSE),T247-HLOOKUP(V247,Masterf!$C$1:$CD$9,4,FALSE))</f>
        <v>#VALUE!</v>
      </c>
      <c r="AE247" s="32" t="e">
        <f>IF(E247="H",T247-HLOOKUP(V247,Masterh!$C$1:$CX$9,5,FALSE),T247-HLOOKUP(V247,Masterf!$C$1:$CD$9,5,FALSE))</f>
        <v>#VALUE!</v>
      </c>
      <c r="AF247" s="32" t="e">
        <f>IF(E247="H",T247-HLOOKUP(V247,Masterh!$C$1:$CX$9,6,FALSE),T247-HLOOKUP(V247,Masterf!$C$1:$CD$9,6,FALSE))</f>
        <v>#VALUE!</v>
      </c>
      <c r="AG247" s="32" t="e">
        <f>IF(E247="H",T247-HLOOKUP(V247,Masterh!$C$1:$CX$9,7,FALSE),T247-HLOOKUP(V247,Masterf!$C$1:$CD$9,7,FALSE))</f>
        <v>#VALUE!</v>
      </c>
      <c r="AH247" s="32" t="e">
        <f>IF(E247="H",T247-HLOOKUP(V247,Masterh!$C$1:$CX$9,8,FALSE),T247-HLOOKUP(V247,Masterf!$C$1:$CD$9,8,FALSE))</f>
        <v>#VALUE!</v>
      </c>
      <c r="AI247" s="32" t="e">
        <f>IF(E247="H",T247-HLOOKUP(V247,Masterh!$C$1:$CX$9,9,FALSE),T247-HLOOKUP(V247,Masterf!$C$1:$CD$9,9,FALSE))</f>
        <v>#VALUE!</v>
      </c>
      <c r="AJ247" s="51" t="str">
        <f t="shared" ref="AJ247" si="63">IF(E247=0," ",IF(AI247&gt;=0,$AI$5,IF(AH247&gt;=0,$AH$5,IF(AG247&gt;=0,$AG$5,IF(AF247&gt;=0,$AF$5,IF(AE247&gt;=0,$AE$5,IF(AD247&gt;=0,$AD$5,IF(AC247&gt;=0,$AC$5,$AB$5))))))))</f>
        <v xml:space="preserve"> </v>
      </c>
      <c r="AK247" s="37"/>
      <c r="AL247" s="52" t="str">
        <f t="shared" ref="AL247" si="64">IF(AJ247="","",AJ247)</f>
        <v xml:space="preserve"> </v>
      </c>
      <c r="AM247" s="53" t="str">
        <f t="shared" ref="AM247" si="65">IF(E247=0," ",IF(AI247&gt;=0,AI247,IF(AH247&gt;=0,AH247,IF(AG247&gt;=0,AG247,IF(AF247&gt;=0,AF247,IF(AE247&gt;=0,AE247,IF(AD247&gt;=0,AD247,IF(AC247&gt;=0,AC247,AC247))))))))</f>
        <v xml:space="preserve"> </v>
      </c>
      <c r="AN247" s="37" t="e">
        <f>IF(AND(H247&lt;1920),VLOOKUP(K247,Masterh!$F$11:$P$29,11),IF(AND(H247&gt;=1920,H247&lt;1941),VLOOKUP(K247,Masterh!$F$11:$P$29,11),IF(AND(H247&gt;=1941,H247&lt;1946),VLOOKUP(K247,Masterh!$F$11:$P$29,10),IF(AND(H247&gt;=1946,H247&lt;1951),VLOOKUP(K247,Masterh!$F$11:$P$29,9),IF(AND(H247&gt;=1951,H247&lt;1956),VLOOKUP(K247,Masterh!$F$11:$P$29,8),IF(AND(H247&gt;=1956,H247&lt;1961),VLOOKUP(K247,Masterh!$F$11:$P$29,7),IF(AND(H247&gt;=1961,H247&lt;1966),VLOOKUP(K247,Masterh!$F$11:$P$29,6),IF(AND(H247&gt;=1966,H247&lt;1971),VLOOKUP(K247,Masterh!$F$11:$P$29,5),IF(AND(H247&gt;=1971,H247&lt;1976),VLOOKUP(K247,Masterh!$F$11:$P$29,4),IF(AND(H247&gt;=1976,H247&lt;1981),VLOOKUP(K247,Masterh!$F$11:$P$29,3),IF(AND(H247&gt;=1981,H247&lt;1986),VLOOKUP(K247,Masterh!$F$11:$P$29,2),"SENIOR")))))))))))</f>
        <v>#N/A</v>
      </c>
      <c r="AO247" s="37" t="e">
        <f>IF(AND(H247&lt;1951),VLOOKUP(K247,Masterf!$F$11:$N$25,9),IF(AND(H247&gt;=1951,H247&lt;1956),VLOOKUP(K247,Masterf!$F$11:$N$25,8),IF(AND(H247&gt;=1956,H247&lt;1961),VLOOKUP(K247,Masterf!$F$11:$N$25,7),IF(AND(H247&gt;=1961,H247&lt;1966),VLOOKUP(K247,Masterf!$F$11:$N$25,6),IF(AND(H247&gt;=1966,H247&lt;1971),VLOOKUP(K247,Masterf!$F$11:$N$25,5),IF(AND(H247&gt;=1971,H247&lt;1976),VLOOKUP(K247,Masterf!$F$11:$N$25,4),IF(AND(H247&gt;=1976,H247&lt;1981),VLOOKUP(K247,Masterf!$F$11:$N$25,3),IF(AND(H247&gt;=1981,H247&lt;1986),VLOOKUP(K247,Masterf!$F$11:$N$25,2),"SENIOR"))))))))</f>
        <v>#N/A</v>
      </c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</row>
    <row r="248" spans="1:124" s="5" customFormat="1" ht="30" customHeight="1" x14ac:dyDescent="0.2">
      <c r="B248" s="170"/>
      <c r="C248" s="171"/>
      <c r="D248" s="172"/>
      <c r="E248" s="173"/>
      <c r="F248" s="174" t="s">
        <v>30</v>
      </c>
      <c r="G248" s="175" t="s">
        <v>30</v>
      </c>
      <c r="H248" s="176"/>
      <c r="I248" s="177"/>
      <c r="J248" s="178" t="s">
        <v>30</v>
      </c>
      <c r="K248" s="179"/>
      <c r="L248" s="180"/>
      <c r="M248" s="181"/>
      <c r="N248" s="181"/>
      <c r="O248" s="182" t="str">
        <f t="shared" si="3"/>
        <v/>
      </c>
      <c r="P248" s="180"/>
      <c r="Q248" s="181"/>
      <c r="R248" s="181"/>
      <c r="S248" s="182" t="str">
        <f t="shared" si="4"/>
        <v/>
      </c>
      <c r="T248" s="207" t="str">
        <f t="shared" si="5"/>
        <v/>
      </c>
      <c r="U248" s="183" t="str">
        <f t="shared" si="48"/>
        <v xml:space="preserve">   </v>
      </c>
      <c r="V248" s="184" t="str">
        <f t="shared" si="6"/>
        <v xml:space="preserve"> </v>
      </c>
      <c r="W248" s="185" t="str">
        <f t="shared" si="7"/>
        <v/>
      </c>
      <c r="X248" s="209" t="str">
        <f>IF(E248="","",W248*VLOOKUP(2020-H248,Masterh!C$17:D$72,2,FALSE))</f>
        <v/>
      </c>
      <c r="Y248" s="73"/>
      <c r="AA248" s="37"/>
      <c r="AB248" s="32" t="e">
        <f>IF(E248="H",T248-HLOOKUP(V248,Masterh!$C$1:$CX$9,2,FALSE),T248-HLOOKUP(V248,Masterf!$C$1:$CD$9,2,FALSE))</f>
        <v>#VALUE!</v>
      </c>
      <c r="AC248" s="32" t="e">
        <f>IF(E248="H",T248-HLOOKUP(V248,Masterh!$C$1:$CX$9,3,FALSE),T248-HLOOKUP(V248,Masterf!$C$1:$CD$9,3,FALSE))</f>
        <v>#VALUE!</v>
      </c>
      <c r="AD248" s="32" t="e">
        <f>IF(E248="H",T248-HLOOKUP(V248,Masterh!$C$1:$CX$9,4,FALSE),T248-HLOOKUP(V248,Masterf!$C$1:$CD$9,4,FALSE))</f>
        <v>#VALUE!</v>
      </c>
      <c r="AE248" s="32" t="e">
        <f>IF(E248="H",T248-HLOOKUP(V248,Masterh!$C$1:$CX$9,5,FALSE),T248-HLOOKUP(V248,Masterf!$C$1:$CD$9,5,FALSE))</f>
        <v>#VALUE!</v>
      </c>
      <c r="AF248" s="32" t="e">
        <f>IF(E248="H",T248-HLOOKUP(V248,Masterh!$C$1:$CX$9,6,FALSE),T248-HLOOKUP(V248,Masterf!$C$1:$CD$9,6,FALSE))</f>
        <v>#VALUE!</v>
      </c>
      <c r="AG248" s="32" t="e">
        <f>IF(E248="H",T248-HLOOKUP(V248,Masterh!$C$1:$CX$9,7,FALSE),T248-HLOOKUP(V248,Masterf!$C$1:$CD$9,7,FALSE))</f>
        <v>#VALUE!</v>
      </c>
      <c r="AH248" s="32" t="e">
        <f>IF(E248="H",T248-HLOOKUP(V248,Masterh!$C$1:$CX$9,8,FALSE),T248-HLOOKUP(V248,Masterf!$C$1:$CD$9,8,FALSE))</f>
        <v>#VALUE!</v>
      </c>
      <c r="AI248" s="32" t="e">
        <f>IF(E248="H",T248-HLOOKUP(V248,Masterh!$C$1:$CX$9,9,FALSE),T248-HLOOKUP(V248,Masterf!$C$1:$CD$9,9,FALSE))</f>
        <v>#VALUE!</v>
      </c>
      <c r="AJ248" s="51" t="str">
        <f t="shared" si="8"/>
        <v xml:space="preserve"> </v>
      </c>
      <c r="AK248" s="37"/>
      <c r="AL248" s="52" t="str">
        <f t="shared" si="9"/>
        <v xml:space="preserve"> </v>
      </c>
      <c r="AM248" s="53" t="str">
        <f t="shared" si="10"/>
        <v xml:space="preserve"> </v>
      </c>
      <c r="AN248" s="37" t="e">
        <f>IF(AND(H248&lt;1920),VLOOKUP(K248,Masterh!$F$11:$P$29,11),IF(AND(H248&gt;=1920,H248&lt;1941),VLOOKUP(K248,Masterh!$F$11:$P$29,11),IF(AND(H248&gt;=1941,H248&lt;1946),VLOOKUP(K248,Masterh!$F$11:$P$29,10),IF(AND(H248&gt;=1946,H248&lt;1951),VLOOKUP(K248,Masterh!$F$11:$P$29,9),IF(AND(H248&gt;=1951,H248&lt;1956),VLOOKUP(K248,Masterh!$F$11:$P$29,8),IF(AND(H248&gt;=1956,H248&lt;1961),VLOOKUP(K248,Masterh!$F$11:$P$29,7),IF(AND(H248&gt;=1961,H248&lt;1966),VLOOKUP(K248,Masterh!$F$11:$P$29,6),IF(AND(H248&gt;=1966,H248&lt;1971),VLOOKUP(K248,Masterh!$F$11:$P$29,5),IF(AND(H248&gt;=1971,H248&lt;1976),VLOOKUP(K248,Masterh!$F$11:$P$29,4),IF(AND(H248&gt;=1976,H248&lt;1981),VLOOKUP(K248,Masterh!$F$11:$P$29,3),IF(AND(H248&gt;=1981,H248&lt;1986),VLOOKUP(K248,Masterh!$F$11:$P$29,2),"SENIOR")))))))))))</f>
        <v>#N/A</v>
      </c>
      <c r="AO248" s="37" t="e">
        <f>IF(AND(H248&lt;1951),VLOOKUP(K248,Masterf!$F$11:$N$25,9),IF(AND(H248&gt;=1951,H248&lt;1956),VLOOKUP(K248,Masterf!$F$11:$N$25,8),IF(AND(H248&gt;=1956,H248&lt;1961),VLOOKUP(K248,Masterf!$F$11:$N$25,7),IF(AND(H248&gt;=1961,H248&lt;1966),VLOOKUP(K248,Masterf!$F$11:$N$25,6),IF(AND(H248&gt;=1966,H248&lt;1971),VLOOKUP(K248,Masterf!$F$11:$N$25,5),IF(AND(H248&gt;=1971,H248&lt;1976),VLOOKUP(K248,Masterf!$F$11:$N$25,4),IF(AND(H248&gt;=1976,H248&lt;1981),VLOOKUP(K248,Masterf!$F$11:$N$25,3),IF(AND(H248&gt;=1981,H248&lt;1986),VLOOKUP(K248,Masterf!$F$11:$N$25,2),"SENIOR"))))))))</f>
        <v>#N/A</v>
      </c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</row>
    <row r="249" spans="1:124" s="5" customFormat="1" ht="30" customHeight="1" x14ac:dyDescent="0.2">
      <c r="B249" s="170"/>
      <c r="C249" s="171"/>
      <c r="D249" s="172"/>
      <c r="E249" s="173" t="s">
        <v>239</v>
      </c>
      <c r="F249" s="174" t="s">
        <v>30</v>
      </c>
      <c r="G249" s="175" t="s">
        <v>30</v>
      </c>
      <c r="H249" s="176"/>
      <c r="I249" s="177"/>
      <c r="J249" s="178" t="s">
        <v>30</v>
      </c>
      <c r="K249" s="179"/>
      <c r="L249" s="180"/>
      <c r="M249" s="181"/>
      <c r="N249" s="181"/>
      <c r="O249" s="182">
        <f t="shared" si="3"/>
        <v>0</v>
      </c>
      <c r="P249" s="180"/>
      <c r="Q249" s="181"/>
      <c r="R249" s="181"/>
      <c r="S249" s="182">
        <f t="shared" si="4"/>
        <v>0</v>
      </c>
      <c r="T249" s="207">
        <f t="shared" si="5"/>
        <v>0</v>
      </c>
      <c r="U249" s="183" t="e">
        <f t="shared" si="48"/>
        <v>#N/A</v>
      </c>
      <c r="V249" s="184" t="e">
        <f t="shared" si="6"/>
        <v>#N/A</v>
      </c>
      <c r="W249" s="185" t="e">
        <f t="shared" si="7"/>
        <v>#NUM!</v>
      </c>
      <c r="X249" s="209" t="e">
        <f>IF(E249="","",W249*VLOOKUP(2020-H249,Masterh!C$17:D$72,2,FALSE))</f>
        <v>#NUM!</v>
      </c>
      <c r="Y249" s="73"/>
      <c r="AA249" s="37"/>
      <c r="AB249" s="32" t="e">
        <f>IF(E249="H",T249-HLOOKUP(V249,Masterh!$C$1:$CX$9,2,FALSE),T249-HLOOKUP(V249,Masterf!$C$1:$CD$9,2,FALSE))</f>
        <v>#N/A</v>
      </c>
      <c r="AC249" s="32" t="e">
        <f>IF(E249="H",T249-HLOOKUP(V249,Masterh!$C$1:$CX$9,3,FALSE),T249-HLOOKUP(V249,Masterf!$C$1:$CD$9,3,FALSE))</f>
        <v>#N/A</v>
      </c>
      <c r="AD249" s="32" t="e">
        <f>IF(E249="H",T249-HLOOKUP(V249,Masterh!$C$1:$CX$9,4,FALSE),T249-HLOOKUP(V249,Masterf!$C$1:$CD$9,4,FALSE))</f>
        <v>#N/A</v>
      </c>
      <c r="AE249" s="32" t="e">
        <f>IF(E249="H",T249-HLOOKUP(V249,Masterh!$C$1:$CX$9,5,FALSE),T249-HLOOKUP(V249,Masterf!$C$1:$CD$9,5,FALSE))</f>
        <v>#N/A</v>
      </c>
      <c r="AF249" s="32" t="e">
        <f>IF(E249="H",T249-HLOOKUP(V249,Masterh!$C$1:$CX$9,6,FALSE),T249-HLOOKUP(V249,Masterf!$C$1:$CD$9,6,FALSE))</f>
        <v>#N/A</v>
      </c>
      <c r="AG249" s="32" t="e">
        <f>IF(E249="H",T249-HLOOKUP(V249,Masterh!$C$1:$CX$9,7,FALSE),T249-HLOOKUP(V249,Masterf!$C$1:$CD$9,7,FALSE))</f>
        <v>#N/A</v>
      </c>
      <c r="AH249" s="32" t="e">
        <f>IF(E249="H",T249-HLOOKUP(V249,Masterh!$C$1:$CX$9,8,FALSE),T249-HLOOKUP(V249,Masterf!$C$1:$CD$9,8,FALSE))</f>
        <v>#N/A</v>
      </c>
      <c r="AI249" s="32" t="e">
        <f>IF(E249="H",T249-HLOOKUP(V249,Masterh!$C$1:$CX$9,9,FALSE),T249-HLOOKUP(V249,Masterf!$C$1:$CD$9,9,FALSE))</f>
        <v>#N/A</v>
      </c>
      <c r="AJ249" s="51" t="e">
        <f t="shared" si="8"/>
        <v>#N/A</v>
      </c>
      <c r="AK249" s="37"/>
      <c r="AL249" s="52" t="e">
        <f t="shared" si="9"/>
        <v>#N/A</v>
      </c>
      <c r="AM249" s="53" t="e">
        <f t="shared" si="10"/>
        <v>#N/A</v>
      </c>
      <c r="AN249" s="37" t="e">
        <f>IF(AND(H249&lt;1920),VLOOKUP(K249,Masterh!$F$11:$P$29,11),IF(AND(H249&gt;=1920,H249&lt;1941),VLOOKUP(K249,Masterh!$F$11:$P$29,11),IF(AND(H249&gt;=1941,H249&lt;1946),VLOOKUP(K249,Masterh!$F$11:$P$29,10),IF(AND(H249&gt;=1946,H249&lt;1951),VLOOKUP(K249,Masterh!$F$11:$P$29,9),IF(AND(H249&gt;=1951,H249&lt;1956),VLOOKUP(K249,Masterh!$F$11:$P$29,8),IF(AND(H249&gt;=1956,H249&lt;1961),VLOOKUP(K249,Masterh!$F$11:$P$29,7),IF(AND(H249&gt;=1961,H249&lt;1966),VLOOKUP(K249,Masterh!$F$11:$P$29,6),IF(AND(H249&gt;=1966,H249&lt;1971),VLOOKUP(K249,Masterh!$F$11:$P$29,5),IF(AND(H249&gt;=1971,H249&lt;1976),VLOOKUP(K249,Masterh!$F$11:$P$29,4),IF(AND(H249&gt;=1976,H249&lt;1981),VLOOKUP(K249,Masterh!$F$11:$P$29,3),IF(AND(H249&gt;=1981,H249&lt;1986),VLOOKUP(K249,Masterh!$F$11:$P$29,2),"SENIOR")))))))))))</f>
        <v>#N/A</v>
      </c>
      <c r="AO249" s="37" t="e">
        <f>IF(AND(H249&lt;1951),VLOOKUP(K249,Masterf!$F$11:$N$25,9),IF(AND(H249&gt;=1951,H249&lt;1956),VLOOKUP(K249,Masterf!$F$11:$N$25,8),IF(AND(H249&gt;=1956,H249&lt;1961),VLOOKUP(K249,Masterf!$F$11:$N$25,7),IF(AND(H249&gt;=1961,H249&lt;1966),VLOOKUP(K249,Masterf!$F$11:$N$25,6),IF(AND(H249&gt;=1966,H249&lt;1971),VLOOKUP(K249,Masterf!$F$11:$N$25,5),IF(AND(H249&gt;=1971,H249&lt;1976),VLOOKUP(K249,Masterf!$F$11:$N$25,4),IF(AND(H249&gt;=1976,H249&lt;1981),VLOOKUP(K249,Masterf!$F$11:$N$25,3),IF(AND(H249&gt;=1981,H249&lt;1986),VLOOKUP(K249,Masterf!$F$11:$N$25,2),"SENIOR"))))))))</f>
        <v>#N/A</v>
      </c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</row>
    <row r="250" spans="1:124" s="5" customFormat="1" ht="30" customHeight="1" thickBot="1" x14ac:dyDescent="0.25">
      <c r="B250" s="186"/>
      <c r="C250" s="187"/>
      <c r="D250" s="188"/>
      <c r="E250" s="189"/>
      <c r="F250" s="190" t="s">
        <v>30</v>
      </c>
      <c r="G250" s="191" t="s">
        <v>30</v>
      </c>
      <c r="H250" s="192"/>
      <c r="I250" s="193"/>
      <c r="J250" s="194" t="s">
        <v>30</v>
      </c>
      <c r="K250" s="195"/>
      <c r="L250" s="196"/>
      <c r="M250" s="197"/>
      <c r="N250" s="197"/>
      <c r="O250" s="202" t="str">
        <f t="shared" si="3"/>
        <v/>
      </c>
      <c r="P250" s="196"/>
      <c r="Q250" s="197"/>
      <c r="R250" s="197"/>
      <c r="S250" s="202" t="str">
        <f t="shared" si="4"/>
        <v/>
      </c>
      <c r="T250" s="208" t="str">
        <f t="shared" si="5"/>
        <v/>
      </c>
      <c r="U250" s="203" t="str">
        <f t="shared" si="48"/>
        <v xml:space="preserve">   </v>
      </c>
      <c r="V250" s="204" t="str">
        <f t="shared" si="6"/>
        <v xml:space="preserve"> </v>
      </c>
      <c r="W250" s="205" t="str">
        <f t="shared" si="7"/>
        <v/>
      </c>
      <c r="X250" s="210" t="str">
        <f>IF(E250="","",W250*VLOOKUP(2020-H250,Masterh!C$17:D$72,2,FALSE))</f>
        <v/>
      </c>
      <c r="Y250" s="73"/>
      <c r="AA250" s="37"/>
      <c r="AB250" s="32" t="e">
        <f>IF(E250="H",T250-HLOOKUP(V250,Masterh!$C$1:$CX$9,2,FALSE),T250-HLOOKUP(V250,Masterf!$C$1:$CD$9,2,FALSE))</f>
        <v>#VALUE!</v>
      </c>
      <c r="AC250" s="32" t="e">
        <f>IF(E250="H",T250-HLOOKUP(V250,Masterh!$C$1:$CX$9,3,FALSE),T250-HLOOKUP(V250,Masterf!$C$1:$CD$9,3,FALSE))</f>
        <v>#VALUE!</v>
      </c>
      <c r="AD250" s="32" t="e">
        <f>IF(E250="H",T250-HLOOKUP(V250,Masterh!$C$1:$CX$9,4,FALSE),T250-HLOOKUP(V250,Masterf!$C$1:$CD$9,4,FALSE))</f>
        <v>#VALUE!</v>
      </c>
      <c r="AE250" s="32" t="e">
        <f>IF(E250="H",T250-HLOOKUP(V250,Masterh!$C$1:$CX$9,5,FALSE),T250-HLOOKUP(V250,Masterf!$C$1:$CD$9,5,FALSE))</f>
        <v>#VALUE!</v>
      </c>
      <c r="AF250" s="32" t="e">
        <f>IF(E250="H",T250-HLOOKUP(V250,Masterh!$C$1:$CX$9,6,FALSE),T250-HLOOKUP(V250,Masterf!$C$1:$CD$9,6,FALSE))</f>
        <v>#VALUE!</v>
      </c>
      <c r="AG250" s="32" t="e">
        <f>IF(E250="H",T250-HLOOKUP(V250,Masterh!$C$1:$CX$9,7,FALSE),T250-HLOOKUP(V250,Masterf!$C$1:$CD$9,7,FALSE))</f>
        <v>#VALUE!</v>
      </c>
      <c r="AH250" s="32" t="e">
        <f>IF(E250="H",T250-HLOOKUP(V250,Masterh!$C$1:$CX$9,8,FALSE),T250-HLOOKUP(V250,Masterf!$C$1:$CD$9,8,FALSE))</f>
        <v>#VALUE!</v>
      </c>
      <c r="AI250" s="32" t="e">
        <f>IF(E250="H",T250-HLOOKUP(V250,Masterh!$C$1:$CX$9,9,FALSE),T250-HLOOKUP(V250,Masterf!$C$1:$CD$9,9,FALSE))</f>
        <v>#VALUE!</v>
      </c>
      <c r="AJ250" s="51" t="str">
        <f t="shared" si="8"/>
        <v xml:space="preserve"> </v>
      </c>
      <c r="AK250" s="37"/>
      <c r="AL250" s="52" t="str">
        <f t="shared" si="9"/>
        <v xml:space="preserve"> </v>
      </c>
      <c r="AM250" s="53" t="str">
        <f t="shared" si="10"/>
        <v xml:space="preserve"> </v>
      </c>
      <c r="AN250" s="37" t="e">
        <f>IF(AND(H250&lt;1920),VLOOKUP(K250,Masterh!$F$11:$P$29,11),IF(AND(H250&gt;=1920,H250&lt;1941),VLOOKUP(K250,Masterh!$F$11:$P$29,11),IF(AND(H250&gt;=1941,H250&lt;1946),VLOOKUP(K250,Masterh!$F$11:$P$29,10),IF(AND(H250&gt;=1946,H250&lt;1951),VLOOKUP(K250,Masterh!$F$11:$P$29,9),IF(AND(H250&gt;=1951,H250&lt;1956),VLOOKUP(K250,Masterh!$F$11:$P$29,8),IF(AND(H250&gt;=1956,H250&lt;1961),VLOOKUP(K250,Masterh!$F$11:$P$29,7),IF(AND(H250&gt;=1961,H250&lt;1966),VLOOKUP(K250,Masterh!$F$11:$P$29,6),IF(AND(H250&gt;=1966,H250&lt;1971),VLOOKUP(K250,Masterh!$F$11:$P$29,5),IF(AND(H250&gt;=1971,H250&lt;1976),VLOOKUP(K250,Masterh!$F$11:$P$29,4),IF(AND(H250&gt;=1976,H250&lt;1981),VLOOKUP(K250,Masterh!$F$11:$P$29,3),IF(AND(H250&gt;=1981,H250&lt;1986),VLOOKUP(K250,Masterh!$F$11:$P$29,2),"SENIOR")))))))))))</f>
        <v>#N/A</v>
      </c>
      <c r="AO250" s="37" t="e">
        <f>IF(AND(H250&lt;1951),VLOOKUP(K250,Masterf!$F$11:$N$25,9),IF(AND(H250&gt;=1951,H250&lt;1956),VLOOKUP(K250,Masterf!$F$11:$N$25,8),IF(AND(H250&gt;=1956,H250&lt;1961),VLOOKUP(K250,Masterf!$F$11:$N$25,7),IF(AND(H250&gt;=1961,H250&lt;1966),VLOOKUP(K250,Masterf!$F$11:$N$25,6),IF(AND(H250&gt;=1966,H250&lt;1971),VLOOKUP(K250,Masterf!$F$11:$N$25,5),IF(AND(H250&gt;=1971,H250&lt;1976),VLOOKUP(K250,Masterf!$F$11:$N$25,4),IF(AND(H250&gt;=1976,H250&lt;1981),VLOOKUP(K250,Masterf!$F$11:$N$25,3),IF(AND(H250&gt;=1981,H250&lt;1986),VLOOKUP(K250,Masterf!$F$11:$N$25,2),"SENIOR"))))))))</f>
        <v>#N/A</v>
      </c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</row>
    <row r="251" spans="1:124" s="144" customFormat="1" ht="5.0999999999999996" customHeight="1" x14ac:dyDescent="0.2">
      <c r="A251" s="128"/>
      <c r="B251" s="129"/>
      <c r="C251" s="130"/>
      <c r="D251" s="131"/>
      <c r="E251" s="131"/>
      <c r="F251" s="132"/>
      <c r="G251" s="133"/>
      <c r="H251" s="134"/>
      <c r="I251" s="135"/>
      <c r="J251" s="136"/>
      <c r="K251" s="137"/>
      <c r="L251" s="138"/>
      <c r="M251" s="138"/>
      <c r="N251" s="138"/>
      <c r="O251" s="139"/>
      <c r="P251" s="138"/>
      <c r="Q251" s="138"/>
      <c r="R251" s="138"/>
      <c r="S251" s="139"/>
      <c r="T251" s="139"/>
      <c r="U251" s="140"/>
      <c r="V251" s="132"/>
      <c r="W251" s="132"/>
      <c r="X251" s="141"/>
      <c r="Y251" s="141"/>
      <c r="Z251" s="141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  <c r="DE251" s="143"/>
      <c r="DF251" s="143"/>
      <c r="DG251" s="143"/>
      <c r="DH251" s="143"/>
      <c r="DI251" s="143"/>
      <c r="DJ251" s="143"/>
      <c r="DK251" s="143"/>
      <c r="DL251" s="143"/>
      <c r="DM251" s="143"/>
      <c r="DN251" s="143"/>
      <c r="DO251" s="143"/>
      <c r="DP251" s="143"/>
      <c r="DQ251" s="143"/>
      <c r="DR251" s="143"/>
      <c r="DS251" s="143"/>
      <c r="DT251" s="143"/>
    </row>
    <row r="252" spans="1:124" s="12" customFormat="1" ht="10.15" customHeight="1" x14ac:dyDescent="0.2">
      <c r="P252" s="143"/>
    </row>
    <row r="253" spans="1:124" x14ac:dyDescent="0.2">
      <c r="A253" s="6"/>
      <c r="O253" s="1"/>
    </row>
    <row r="254" spans="1:124" x14ac:dyDescent="0.2">
      <c r="A254" s="6"/>
    </row>
  </sheetData>
  <mergeCells count="7">
    <mergeCell ref="V2:X2"/>
    <mergeCell ref="V3:X3"/>
    <mergeCell ref="D2:K2"/>
    <mergeCell ref="N2:S2"/>
    <mergeCell ref="D3:K3"/>
    <mergeCell ref="N3:S3"/>
    <mergeCell ref="F5:G5"/>
  </mergeCells>
  <conditionalFormatting sqref="L7:N8 L234:N246 L248:N250">
    <cfRule type="cellIs" dxfId="67" priority="34" operator="lessThan">
      <formula>0</formula>
    </cfRule>
  </conditionalFormatting>
  <conditionalFormatting sqref="P7:R8 P234:R246 P248:R250">
    <cfRule type="cellIs" dxfId="66" priority="33" operator="lessThan">
      <formula>0</formula>
    </cfRule>
  </conditionalFormatting>
  <conditionalFormatting sqref="L219:N233">
    <cfRule type="cellIs" dxfId="65" priority="32" operator="lessThan">
      <formula>0</formula>
    </cfRule>
  </conditionalFormatting>
  <conditionalFormatting sqref="P219:R233">
    <cfRule type="cellIs" dxfId="64" priority="31" operator="lessThan">
      <formula>0</formula>
    </cfRule>
  </conditionalFormatting>
  <conditionalFormatting sqref="L204:N218">
    <cfRule type="cellIs" dxfId="63" priority="30" operator="lessThan">
      <formula>0</formula>
    </cfRule>
  </conditionalFormatting>
  <conditionalFormatting sqref="P204:R218">
    <cfRule type="cellIs" dxfId="62" priority="29" operator="lessThan">
      <formula>0</formula>
    </cfRule>
  </conditionalFormatting>
  <conditionalFormatting sqref="L189:N203">
    <cfRule type="cellIs" dxfId="61" priority="28" operator="lessThan">
      <formula>0</formula>
    </cfRule>
  </conditionalFormatting>
  <conditionalFormatting sqref="P189:R203">
    <cfRule type="cellIs" dxfId="60" priority="27" operator="lessThan">
      <formula>0</formula>
    </cfRule>
  </conditionalFormatting>
  <conditionalFormatting sqref="L174:N188">
    <cfRule type="cellIs" dxfId="59" priority="26" operator="lessThan">
      <formula>0</formula>
    </cfRule>
  </conditionalFormatting>
  <conditionalFormatting sqref="P174:R188">
    <cfRule type="cellIs" dxfId="58" priority="25" operator="lessThan">
      <formula>0</formula>
    </cfRule>
  </conditionalFormatting>
  <conditionalFormatting sqref="L159:N173">
    <cfRule type="cellIs" dxfId="57" priority="24" operator="lessThan">
      <formula>0</formula>
    </cfRule>
  </conditionalFormatting>
  <conditionalFormatting sqref="P159:R173">
    <cfRule type="cellIs" dxfId="56" priority="23" operator="lessThan">
      <formula>0</formula>
    </cfRule>
  </conditionalFormatting>
  <conditionalFormatting sqref="L144:N158">
    <cfRule type="cellIs" dxfId="55" priority="22" operator="lessThan">
      <formula>0</formula>
    </cfRule>
  </conditionalFormatting>
  <conditionalFormatting sqref="P144:R158">
    <cfRule type="cellIs" dxfId="54" priority="21" operator="lessThan">
      <formula>0</formula>
    </cfRule>
  </conditionalFormatting>
  <conditionalFormatting sqref="L129:N143">
    <cfRule type="cellIs" dxfId="53" priority="20" operator="lessThan">
      <formula>0</formula>
    </cfRule>
  </conditionalFormatting>
  <conditionalFormatting sqref="P129:R143">
    <cfRule type="cellIs" dxfId="52" priority="19" operator="lessThan">
      <formula>0</formula>
    </cfRule>
  </conditionalFormatting>
  <conditionalFormatting sqref="L114:N128">
    <cfRule type="cellIs" dxfId="51" priority="18" operator="lessThan">
      <formula>0</formula>
    </cfRule>
  </conditionalFormatting>
  <conditionalFormatting sqref="P114:R128">
    <cfRule type="cellIs" dxfId="50" priority="17" operator="lessThan">
      <formula>0</formula>
    </cfRule>
  </conditionalFormatting>
  <conditionalFormatting sqref="L99:N113">
    <cfRule type="cellIs" dxfId="49" priority="16" operator="lessThan">
      <formula>0</formula>
    </cfRule>
  </conditionalFormatting>
  <conditionalFormatting sqref="P99:R113">
    <cfRule type="cellIs" dxfId="48" priority="15" operator="lessThan">
      <formula>0</formula>
    </cfRule>
  </conditionalFormatting>
  <conditionalFormatting sqref="L84:N98">
    <cfRule type="cellIs" dxfId="47" priority="14" operator="lessThan">
      <formula>0</formula>
    </cfRule>
  </conditionalFormatting>
  <conditionalFormatting sqref="P84:R98">
    <cfRule type="cellIs" dxfId="46" priority="13" operator="lessThan">
      <formula>0</formula>
    </cfRule>
  </conditionalFormatting>
  <conditionalFormatting sqref="L69:N83">
    <cfRule type="cellIs" dxfId="45" priority="12" operator="lessThan">
      <formula>0</formula>
    </cfRule>
  </conditionalFormatting>
  <conditionalFormatting sqref="P69:R83">
    <cfRule type="cellIs" dxfId="44" priority="11" operator="lessThan">
      <formula>0</formula>
    </cfRule>
  </conditionalFormatting>
  <conditionalFormatting sqref="L54:N68">
    <cfRule type="cellIs" dxfId="43" priority="10" operator="lessThan">
      <formula>0</formula>
    </cfRule>
  </conditionalFormatting>
  <conditionalFormatting sqref="P54:R68">
    <cfRule type="cellIs" dxfId="42" priority="9" operator="lessThan">
      <formula>0</formula>
    </cfRule>
  </conditionalFormatting>
  <conditionalFormatting sqref="L39:N53">
    <cfRule type="cellIs" dxfId="41" priority="8" operator="lessThan">
      <formula>0</formula>
    </cfRule>
  </conditionalFormatting>
  <conditionalFormatting sqref="P39:R53">
    <cfRule type="cellIs" dxfId="40" priority="7" operator="lessThan">
      <formula>0</formula>
    </cfRule>
  </conditionalFormatting>
  <conditionalFormatting sqref="L24:N38">
    <cfRule type="cellIs" dxfId="39" priority="6" operator="lessThan">
      <formula>0</formula>
    </cfRule>
  </conditionalFormatting>
  <conditionalFormatting sqref="P24:R38">
    <cfRule type="cellIs" dxfId="38" priority="5" operator="lessThan">
      <formula>0</formula>
    </cfRule>
  </conditionalFormatting>
  <conditionalFormatting sqref="L9:N23">
    <cfRule type="cellIs" dxfId="37" priority="4" operator="lessThan">
      <formula>0</formula>
    </cfRule>
  </conditionalFormatting>
  <conditionalFormatting sqref="P9:R23">
    <cfRule type="cellIs" dxfId="36" priority="3" operator="lessThan">
      <formula>0</formula>
    </cfRule>
  </conditionalFormatting>
  <conditionalFormatting sqref="L247:N247">
    <cfRule type="cellIs" dxfId="35" priority="2" operator="lessThan">
      <formula>0</formula>
    </cfRule>
  </conditionalFormatting>
  <conditionalFormatting sqref="P247:R247">
    <cfRule type="cellIs" dxfId="34" priority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54" fitToHeight="15" orientation="landscape" horizontalDpi="180" verticalDpi="180" r:id="rId1"/>
  <headerFooter alignWithMargins="0"/>
  <ignoredErrors>
    <ignoredError sqref="O248:O250 O234:O243 O7:O8 O246" formulaRange="1"/>
    <ignoredError sqref="AB248:AM250 AP248:AP250 AP234:AP243 AB234:AM243 AB7:AM8 AP7:AP8 AP246 AB246:AM24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T254"/>
  <sheetViews>
    <sheetView tabSelected="1" zoomScaleNormal="100" workbookViewId="0">
      <pane ySplit="5" topLeftCell="A6" activePane="bottomLeft" state="frozen"/>
      <selection pane="bottomLeft" activeCell="F13" sqref="F1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6.28515625" style="1" bestFit="1" customWidth="1"/>
    <col min="9" max="9" width="25.7109375" style="1" customWidth="1"/>
    <col min="10" max="10" width="5.7109375" style="2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.7109375" style="1" customWidth="1"/>
    <col min="26" max="26" width="11.42578125" style="1"/>
    <col min="27" max="42" width="11.42578125" style="33" hidden="1" customWidth="1"/>
    <col min="43" max="124" width="11.42578125" style="33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11"/>
      <c r="D2" s="212" t="s">
        <v>240</v>
      </c>
      <c r="E2" s="213"/>
      <c r="F2" s="213"/>
      <c r="G2" s="213"/>
      <c r="H2" s="213"/>
      <c r="I2" s="213"/>
      <c r="J2" s="213"/>
      <c r="K2" s="213"/>
      <c r="L2" s="145"/>
      <c r="M2" s="146"/>
      <c r="N2" s="213" t="s">
        <v>6</v>
      </c>
      <c r="O2" s="213"/>
      <c r="P2" s="213"/>
      <c r="Q2" s="213"/>
      <c r="R2" s="213"/>
      <c r="S2" s="213"/>
      <c r="T2" s="146"/>
      <c r="U2" s="146"/>
      <c r="V2" s="213" t="s">
        <v>15</v>
      </c>
      <c r="W2" s="213"/>
      <c r="X2" s="216"/>
      <c r="Y2" s="11"/>
      <c r="Z2" s="11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</row>
    <row r="3" spans="1:124" s="10" customFormat="1" ht="30" customHeight="1" thickBot="1" x14ac:dyDescent="0.25">
      <c r="B3" s="11"/>
      <c r="C3" s="11"/>
      <c r="D3" s="221" t="s">
        <v>243</v>
      </c>
      <c r="E3" s="222"/>
      <c r="F3" s="222"/>
      <c r="G3" s="222"/>
      <c r="H3" s="222"/>
      <c r="I3" s="222"/>
      <c r="J3" s="222"/>
      <c r="K3" s="222"/>
      <c r="L3" s="147"/>
      <c r="M3" s="147"/>
      <c r="N3" s="214" t="s">
        <v>242</v>
      </c>
      <c r="O3" s="214"/>
      <c r="P3" s="214"/>
      <c r="Q3" s="214"/>
      <c r="R3" s="214"/>
      <c r="S3" s="214"/>
      <c r="T3" s="147"/>
      <c r="U3" s="147"/>
      <c r="V3" s="217">
        <v>43830</v>
      </c>
      <c r="W3" s="217"/>
      <c r="X3" s="218"/>
      <c r="Y3" s="11"/>
      <c r="Z3" s="11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</row>
    <row r="4" spans="1:124" s="9" customFormat="1" ht="9.9499999999999993" customHeight="1" thickBot="1" x14ac:dyDescent="0.25">
      <c r="A4" s="8"/>
      <c r="B4" s="17"/>
      <c r="C4" s="18"/>
      <c r="D4" s="19"/>
      <c r="E4" s="19"/>
      <c r="F4" s="20"/>
      <c r="G4" s="21"/>
      <c r="H4" s="22"/>
      <c r="I4" s="23"/>
      <c r="J4" s="24"/>
      <c r="K4" s="25"/>
      <c r="L4" s="26"/>
      <c r="M4" s="26"/>
      <c r="N4" s="26"/>
      <c r="O4" s="27"/>
      <c r="P4" s="26"/>
      <c r="Q4" s="26"/>
      <c r="R4" s="26"/>
      <c r="S4" s="27"/>
      <c r="T4" s="27"/>
      <c r="U4" s="28"/>
      <c r="V4" s="20"/>
      <c r="W4" s="20"/>
      <c r="X4" s="20"/>
      <c r="Y4" s="7"/>
      <c r="Z4" s="7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</row>
    <row r="5" spans="1:124" s="16" customFormat="1" ht="18" customHeight="1" thickBot="1" x14ac:dyDescent="0.25">
      <c r="A5" s="14"/>
      <c r="B5" s="148" t="s">
        <v>9</v>
      </c>
      <c r="C5" s="198" t="s">
        <v>10</v>
      </c>
      <c r="D5" s="198" t="s">
        <v>7</v>
      </c>
      <c r="E5" s="198" t="s">
        <v>29</v>
      </c>
      <c r="F5" s="215" t="s">
        <v>0</v>
      </c>
      <c r="G5" s="215"/>
      <c r="H5" s="198" t="s">
        <v>12</v>
      </c>
      <c r="I5" s="198" t="s">
        <v>11</v>
      </c>
      <c r="J5" s="150" t="s">
        <v>5</v>
      </c>
      <c r="K5" s="151" t="s">
        <v>1</v>
      </c>
      <c r="L5" s="152">
        <v>1</v>
      </c>
      <c r="M5" s="153">
        <v>2</v>
      </c>
      <c r="N5" s="153">
        <v>3</v>
      </c>
      <c r="O5" s="151" t="s">
        <v>13</v>
      </c>
      <c r="P5" s="152">
        <v>1</v>
      </c>
      <c r="Q5" s="153">
        <v>2</v>
      </c>
      <c r="R5" s="153">
        <v>3</v>
      </c>
      <c r="S5" s="151" t="s">
        <v>14</v>
      </c>
      <c r="T5" s="154" t="s">
        <v>2</v>
      </c>
      <c r="U5" s="155" t="s">
        <v>3</v>
      </c>
      <c r="V5" s="155" t="s">
        <v>8</v>
      </c>
      <c r="W5" s="156" t="s">
        <v>4</v>
      </c>
      <c r="X5" s="156" t="s">
        <v>56</v>
      </c>
      <c r="Y5" s="72"/>
      <c r="Z5" s="15"/>
      <c r="AA5" s="36"/>
      <c r="AB5" s="30" t="s">
        <v>9</v>
      </c>
      <c r="AC5" s="30" t="s">
        <v>22</v>
      </c>
      <c r="AD5" s="30" t="s">
        <v>38</v>
      </c>
      <c r="AE5" s="30" t="s">
        <v>37</v>
      </c>
      <c r="AF5" s="30" t="s">
        <v>36</v>
      </c>
      <c r="AG5" s="30" t="s">
        <v>26</v>
      </c>
      <c r="AH5" s="30" t="s">
        <v>27</v>
      </c>
      <c r="AI5" s="30" t="s">
        <v>28</v>
      </c>
      <c r="AJ5" s="47"/>
      <c r="AK5" s="36"/>
      <c r="AL5" s="48"/>
      <c r="AM5" s="49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</row>
    <row r="6" spans="1:124" s="9" customFormat="1" ht="5.0999999999999996" customHeight="1" thickBot="1" x14ac:dyDescent="0.25">
      <c r="A6" s="8"/>
      <c r="B6" s="17"/>
      <c r="C6" s="18"/>
      <c r="D6" s="20"/>
      <c r="E6" s="20"/>
      <c r="F6" s="21"/>
      <c r="G6" s="22"/>
      <c r="H6" s="24"/>
      <c r="I6" s="23"/>
      <c r="J6" s="19"/>
      <c r="K6" s="25"/>
      <c r="L6" s="26"/>
      <c r="M6" s="26"/>
      <c r="N6" s="26"/>
      <c r="O6" s="27"/>
      <c r="P6" s="26"/>
      <c r="Q6" s="26"/>
      <c r="R6" s="26"/>
      <c r="S6" s="27"/>
      <c r="T6" s="27"/>
      <c r="U6" s="28"/>
      <c r="V6" s="28"/>
      <c r="W6" s="28"/>
      <c r="X6" s="7"/>
      <c r="Y6" s="7"/>
      <c r="Z6" s="7"/>
      <c r="AA6" s="35"/>
      <c r="AB6" s="31" t="s">
        <v>21</v>
      </c>
      <c r="AC6" s="31" t="s">
        <v>22</v>
      </c>
      <c r="AD6" s="31" t="s">
        <v>23</v>
      </c>
      <c r="AE6" s="31" t="s">
        <v>24</v>
      </c>
      <c r="AF6" s="31" t="s">
        <v>25</v>
      </c>
      <c r="AG6" s="31" t="s">
        <v>26</v>
      </c>
      <c r="AH6" s="31" t="s">
        <v>27</v>
      </c>
      <c r="AI6" s="31" t="s">
        <v>28</v>
      </c>
      <c r="AJ6" s="50"/>
      <c r="AK6" s="35"/>
      <c r="AL6" s="45"/>
      <c r="AM6" s="46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</row>
    <row r="7" spans="1:124" s="5" customFormat="1" ht="30" customHeight="1" x14ac:dyDescent="0.2">
      <c r="B7" s="157"/>
      <c r="C7" s="158"/>
      <c r="D7" s="159"/>
      <c r="E7" s="160" t="s">
        <v>39</v>
      </c>
      <c r="F7" s="161" t="s">
        <v>30</v>
      </c>
      <c r="G7" s="162" t="s">
        <v>30</v>
      </c>
      <c r="H7" s="163"/>
      <c r="I7" s="164"/>
      <c r="J7" s="165"/>
      <c r="K7" s="166"/>
      <c r="L7" s="167"/>
      <c r="M7" s="168"/>
      <c r="N7" s="168"/>
      <c r="O7" s="169">
        <f>IF(E7="","",IF(MAXA(L7:N7)&lt;=0,0,MAXA(L7:N7)))</f>
        <v>0</v>
      </c>
      <c r="P7" s="167"/>
      <c r="Q7" s="168"/>
      <c r="R7" s="168"/>
      <c r="S7" s="169">
        <f>IF(E7="","",IF(MAXA(P7:R7)&lt;=0,0,MAXA(P7:R7)))</f>
        <v>0</v>
      </c>
      <c r="T7" s="206">
        <f>IF(E7="","",IF(OR(O7=0,S7=0),0,O7+S7))</f>
        <v>0</v>
      </c>
      <c r="U7" s="199" t="e">
        <f>+CONCATENATE(AL7," ",AM7)</f>
        <v>#N/A</v>
      </c>
      <c r="V7" s="200" t="e">
        <f>IF(E7=0," ",IF(E7="H",AN7,AO7))</f>
        <v>#N/A</v>
      </c>
      <c r="W7" s="201" t="e">
        <f>IF(E7=" "," ",IF(E7="H",10^(0.75194503*LOG(K7/175.508)^2)*T7,IF(E7="F",10^(0.783497476* LOG(K7/153.655)^2)*T7,"")))</f>
        <v>#NUM!</v>
      </c>
      <c r="X7" s="211" t="e">
        <f>IF(E7="","",W7*VLOOKUP(2020-H7,Masterh!C$17:D$72,2,FALSE))</f>
        <v>#NUM!</v>
      </c>
      <c r="Y7" s="73"/>
      <c r="AA7" s="37"/>
      <c r="AB7" s="32" t="e">
        <f>IF(E7="H",T7-HLOOKUP(V7,Masterh!$C$1:$CX$9,2,FALSE),T7-HLOOKUP(V7,Masterf!$C$1:$CD$9,2,FALSE))</f>
        <v>#N/A</v>
      </c>
      <c r="AC7" s="32" t="e">
        <f>IF(E7="H",T7-HLOOKUP(V7,Masterh!$C$1:$CX$9,3,FALSE),T7-HLOOKUP(V7,Masterf!$C$1:$CD$9,3,FALSE))</f>
        <v>#N/A</v>
      </c>
      <c r="AD7" s="32" t="e">
        <f>IF(E7="H",T7-HLOOKUP(V7,Masterh!$C$1:$CX$9,4,FALSE),T7-HLOOKUP(V7,Masterf!$C$1:$CD$9,4,FALSE))</f>
        <v>#N/A</v>
      </c>
      <c r="AE7" s="32" t="e">
        <f>IF(E7="H",T7-HLOOKUP(V7,Masterh!$C$1:$CX$9,5,FALSE),T7-HLOOKUP(V7,Masterf!$C$1:$CD$9,5,FALSE))</f>
        <v>#N/A</v>
      </c>
      <c r="AF7" s="32" t="e">
        <f>IF(E7="H",T7-HLOOKUP(V7,Masterh!$C$1:$CX$9,6,FALSE),T7-HLOOKUP(V7,Masterf!$C$1:$CD$9,6,FALSE))</f>
        <v>#N/A</v>
      </c>
      <c r="AG7" s="32" t="e">
        <f>IF(E7="H",T7-HLOOKUP(V7,Masterh!$C$1:$CX$9,7,FALSE),T7-HLOOKUP(V7,Masterf!$C$1:$CD$9,7,FALSE))</f>
        <v>#N/A</v>
      </c>
      <c r="AH7" s="32" t="e">
        <f>IF(E7="H",T7-HLOOKUP(V7,Masterh!$C$1:$CX$9,8,FALSE),T7-HLOOKUP(V7,Masterf!$C$1:$CD$9,8,FALSE))</f>
        <v>#N/A</v>
      </c>
      <c r="AI7" s="32" t="e">
        <f>IF(E7="H",T7-HLOOKUP(V7,Masterh!$C$1:$CX$9,9,FALSE),T7-HLOOKUP(V7,Masterf!$C$1:$CD$9,9,FALSE))</f>
        <v>#N/A</v>
      </c>
      <c r="AJ7" s="51" t="e">
        <f t="shared" ref="AJ7:AJ70" si="0">IF(E7=0," ",IF(AI7&gt;=0,$AI$5,IF(AH7&gt;=0,$AH$5,IF(AG7&gt;=0,$AG$5,IF(AF7&gt;=0,$AF$5,IF(AE7&gt;=0,$AE$5,IF(AD7&gt;=0,$AD$5,IF(AC7&gt;=0,$AC$5,$AB$5))))))))</f>
        <v>#N/A</v>
      </c>
      <c r="AK7" s="37"/>
      <c r="AL7" s="52" t="e">
        <f t="shared" ref="AL7:AL70" si="1">IF(AJ7="","",AJ7)</f>
        <v>#N/A</v>
      </c>
      <c r="AM7" s="53" t="e">
        <f t="shared" ref="AM7:AM70" si="2">IF(E7=0," ",IF(AI7&gt;=0,AI7,IF(AH7&gt;=0,AH7,IF(AG7&gt;=0,AG7,IF(AF7&gt;=0,AF7,IF(AE7&gt;=0,AE7,IF(AD7&gt;=0,AD7,IF(AC7&gt;=0,AC7,AC7))))))))</f>
        <v>#N/A</v>
      </c>
      <c r="AN7" s="37" t="e">
        <f>IF(AND(H7&lt;1920),VLOOKUP(K7,Masterh!$F$11:$P$29,11),IF(AND(H7&gt;=1920,H7&lt;1941),VLOOKUP(K7,Masterh!$F$11:$P$29,11),IF(AND(H7&gt;=1941,H7&lt;1946),VLOOKUP(K7,Masterh!$F$11:$P$29,10),IF(AND(H7&gt;=1946,H7&lt;1951),VLOOKUP(K7,Masterh!$F$11:$P$29,9),IF(AND(H7&gt;=1951,H7&lt;1956),VLOOKUP(K7,Masterh!$F$11:$P$29,8),IF(AND(H7&gt;=1956,H7&lt;1961),VLOOKUP(K7,Masterh!$F$11:$P$29,7),IF(AND(H7&gt;=1961,H7&lt;1966),VLOOKUP(K7,Masterh!$F$11:$P$29,6),IF(AND(H7&gt;=1966,H7&lt;1971),VLOOKUP(K7,Masterh!$F$11:$P$29,5),IF(AND(H7&gt;=1971,H7&lt;1976),VLOOKUP(K7,Masterh!$F$11:$P$29,4),IF(AND(H7&gt;=1976,H7&lt;1981),VLOOKUP(K7,Masterh!$F$11:$P$29,3),IF(AND(H7&gt;=1981,H7&lt;1986),VLOOKUP(K7,Masterh!$F$11:$P$29,2),"SENIOR")))))))))))</f>
        <v>#N/A</v>
      </c>
      <c r="AO7" s="37" t="e">
        <f>IF(AND(H7&lt;1951),VLOOKUP(K7,Masterf!$F$11:$N$25,9),IF(AND(H7&gt;=1951,H7&lt;1956),VLOOKUP(K7,Masterf!$F$11:$N$25,8),IF(AND(H7&gt;=1956,H7&lt;1961),VLOOKUP(K7,Masterf!$F$11:$N$25,7),IF(AND(H7&gt;=1961,H7&lt;1966),VLOOKUP(K7,Masterf!$F$11:$N$25,6),IF(AND(H7&gt;=1966,H7&lt;1971),VLOOKUP(K7,Masterf!$F$11:$N$25,5),IF(AND(H7&gt;=1971,H7&lt;1976),VLOOKUP(K7,Masterf!$F$11:$N$25,4),IF(AND(H7&gt;=1976,H7&lt;1981),VLOOKUP(K7,Masterf!$F$11:$N$25,3),IF(AND(H7&gt;=1981,H7&lt;1986),VLOOKUP(K7,Masterf!$F$11:$N$25,2),"SENIOR"))))))))</f>
        <v>#N/A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</row>
    <row r="8" spans="1:124" s="5" customFormat="1" ht="30" customHeight="1" x14ac:dyDescent="0.2">
      <c r="B8" s="170"/>
      <c r="C8" s="171"/>
      <c r="D8" s="172"/>
      <c r="E8" s="173" t="s">
        <v>39</v>
      </c>
      <c r="F8" s="174" t="s">
        <v>30</v>
      </c>
      <c r="G8" s="175" t="s">
        <v>30</v>
      </c>
      <c r="H8" s="176"/>
      <c r="I8" s="177"/>
      <c r="J8" s="178"/>
      <c r="K8" s="179"/>
      <c r="L8" s="180"/>
      <c r="M8" s="181"/>
      <c r="N8" s="181"/>
      <c r="O8" s="182">
        <f t="shared" ref="O8:O250" si="3">IF(E8="","",IF(MAXA(L8:N8)&lt;=0,0,MAXA(L8:N8)))</f>
        <v>0</v>
      </c>
      <c r="P8" s="180"/>
      <c r="Q8" s="181"/>
      <c r="R8" s="181"/>
      <c r="S8" s="182">
        <f t="shared" ref="S8:S250" si="4">IF(E8="","",IF(MAXA(P8:R8)&lt;=0,0,MAXA(P8:R8)))</f>
        <v>0</v>
      </c>
      <c r="T8" s="207">
        <f t="shared" ref="T8:T250" si="5">IF(E8="","",IF(OR(O8=0,S8=0),0,O8+S8))</f>
        <v>0</v>
      </c>
      <c r="U8" s="183" t="e">
        <f>+CONCATENATE(AL8," ",AM8)</f>
        <v>#N/A</v>
      </c>
      <c r="V8" s="184" t="e">
        <f t="shared" ref="V8:V250" si="6">IF(E8=0," ",IF(E8="H",AN8,AO8))</f>
        <v>#N/A</v>
      </c>
      <c r="W8" s="185" t="e">
        <f t="shared" ref="W8:W250" si="7">IF(E8=" "," ",IF(E8="H",10^(0.75194503*LOG(K8/175.508)^2)*T8,IF(E8="F",10^(0.783497476* LOG(K8/153.655)^2)*T8,"")))</f>
        <v>#NUM!</v>
      </c>
      <c r="X8" s="209" t="e">
        <f>IF(E8="","",W8*VLOOKUP(2020-H8,Masterh!C$17:D$72,2,FALSE))</f>
        <v>#NUM!</v>
      </c>
      <c r="Y8" s="73"/>
      <c r="AA8" s="37"/>
      <c r="AB8" s="32" t="e">
        <f>IF(E8="H",T8-HLOOKUP(V8,Masterh!$C$1:$CX$9,2,FALSE),T8-HLOOKUP(V8,Masterf!$C$1:$CD$9,2,FALSE))</f>
        <v>#N/A</v>
      </c>
      <c r="AC8" s="32" t="e">
        <f>IF(E8="H",T8-HLOOKUP(V8,Masterh!$C$1:$CX$9,3,FALSE),T8-HLOOKUP(V8,Masterf!$C$1:$CD$9,3,FALSE))</f>
        <v>#N/A</v>
      </c>
      <c r="AD8" s="32" t="e">
        <f>IF(E8="H",T8-HLOOKUP(V8,Masterh!$C$1:$CX$9,4,FALSE),T8-HLOOKUP(V8,Masterf!$C$1:$CD$9,4,FALSE))</f>
        <v>#N/A</v>
      </c>
      <c r="AE8" s="32" t="e">
        <f>IF(E8="H",T8-HLOOKUP(V8,Masterh!$C$1:$CX$9,5,FALSE),T8-HLOOKUP(V8,Masterf!$C$1:$CD$9,5,FALSE))</f>
        <v>#N/A</v>
      </c>
      <c r="AF8" s="32" t="e">
        <f>IF(E8="H",T8-HLOOKUP(V8,Masterh!$C$1:$CX$9,6,FALSE),T8-HLOOKUP(V8,Masterf!$C$1:$CD$9,6,FALSE))</f>
        <v>#N/A</v>
      </c>
      <c r="AG8" s="32" t="e">
        <f>IF(E8="H",T8-HLOOKUP(V8,Masterh!$C$1:$CX$9,7,FALSE),T8-HLOOKUP(V8,Masterf!$C$1:$CD$9,7,FALSE))</f>
        <v>#N/A</v>
      </c>
      <c r="AH8" s="32" t="e">
        <f>IF(E8="H",T8-HLOOKUP(V8,Masterh!$C$1:$CX$9,8,FALSE),T8-HLOOKUP(V8,Masterf!$C$1:$CD$9,8,FALSE))</f>
        <v>#N/A</v>
      </c>
      <c r="AI8" s="32" t="e">
        <f>IF(E8="H",T8-HLOOKUP(V8,Masterh!$C$1:$CX$9,9,FALSE),T8-HLOOKUP(V8,Masterf!$C$1:$CD$9,9,FALSE))</f>
        <v>#N/A</v>
      </c>
      <c r="AJ8" s="51" t="e">
        <f t="shared" si="0"/>
        <v>#N/A</v>
      </c>
      <c r="AK8" s="37"/>
      <c r="AL8" s="52" t="e">
        <f t="shared" si="1"/>
        <v>#N/A</v>
      </c>
      <c r="AM8" s="53" t="e">
        <f t="shared" si="2"/>
        <v>#N/A</v>
      </c>
      <c r="AN8" s="37" t="e">
        <f>IF(AND(H8&lt;1920),VLOOKUP(K8,Masterh!$F$11:$P$29,11),IF(AND(H8&gt;=1920,H8&lt;1941),VLOOKUP(K8,Masterh!$F$11:$P$29,11),IF(AND(H8&gt;=1941,H8&lt;1946),VLOOKUP(K8,Masterh!$F$11:$P$29,10),IF(AND(H8&gt;=1946,H8&lt;1951),VLOOKUP(K8,Masterh!$F$11:$P$29,9),IF(AND(H8&gt;=1951,H8&lt;1956),VLOOKUP(K8,Masterh!$F$11:$P$29,8),IF(AND(H8&gt;=1956,H8&lt;1961),VLOOKUP(K8,Masterh!$F$11:$P$29,7),IF(AND(H8&gt;=1961,H8&lt;1966),VLOOKUP(K8,Masterh!$F$11:$P$29,6),IF(AND(H8&gt;=1966,H8&lt;1971),VLOOKUP(K8,Masterh!$F$11:$P$29,5),IF(AND(H8&gt;=1971,H8&lt;1976),VLOOKUP(K8,Masterh!$F$11:$P$29,4),IF(AND(H8&gt;=1976,H8&lt;1981),VLOOKUP(K8,Masterh!$F$11:$P$29,3),IF(AND(H8&gt;=1981,H8&lt;1986),VLOOKUP(K8,Masterh!$F$11:$P$29,2),"SENIOR")))))))))))</f>
        <v>#N/A</v>
      </c>
      <c r="AO8" s="37" t="e">
        <f>IF(AND(H8&lt;1951),VLOOKUP(K8,Masterf!$F$11:$N$25,9),IF(AND(H8&gt;=1951,H8&lt;1956),VLOOKUP(K8,Masterf!$F$11:$N$25,8),IF(AND(H8&gt;=1956,H8&lt;1961),VLOOKUP(K8,Masterf!$F$11:$N$25,7),IF(AND(H8&gt;=1961,H8&lt;1966),VLOOKUP(K8,Masterf!$F$11:$N$25,6),IF(AND(H8&gt;=1966,H8&lt;1971),VLOOKUP(K8,Masterf!$F$11:$N$25,5),IF(AND(H8&gt;=1971,H8&lt;1976),VLOOKUP(K8,Masterf!$F$11:$N$25,4),IF(AND(H8&gt;=1976,H8&lt;1981),VLOOKUP(K8,Masterf!$F$11:$N$25,3),IF(AND(H8&gt;=1981,H8&lt;1986),VLOOKUP(K8,Masterf!$F$11:$N$25,2),"SENIOR"))))))))</f>
        <v>#N/A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</row>
    <row r="9" spans="1:124" s="5" customFormat="1" ht="30" customHeight="1" x14ac:dyDescent="0.2">
      <c r="B9" s="170"/>
      <c r="C9" s="171"/>
      <c r="D9" s="172"/>
      <c r="E9" s="173"/>
      <c r="F9" s="174" t="s">
        <v>30</v>
      </c>
      <c r="G9" s="175" t="s">
        <v>30</v>
      </c>
      <c r="H9" s="176"/>
      <c r="I9" s="177"/>
      <c r="J9" s="178"/>
      <c r="K9" s="179"/>
      <c r="L9" s="180"/>
      <c r="M9" s="181"/>
      <c r="N9" s="181"/>
      <c r="O9" s="182" t="str">
        <f t="shared" si="3"/>
        <v/>
      </c>
      <c r="P9" s="180"/>
      <c r="Q9" s="181"/>
      <c r="R9" s="181"/>
      <c r="S9" s="182" t="str">
        <f t="shared" si="4"/>
        <v/>
      </c>
      <c r="T9" s="207" t="str">
        <f t="shared" si="5"/>
        <v/>
      </c>
      <c r="U9" s="183" t="str">
        <f t="shared" ref="U9:U72" si="8">+CONCATENATE(AL9," ",AM9)</f>
        <v xml:space="preserve">   </v>
      </c>
      <c r="V9" s="184" t="str">
        <f t="shared" si="6"/>
        <v xml:space="preserve"> </v>
      </c>
      <c r="W9" s="185" t="str">
        <f t="shared" si="7"/>
        <v/>
      </c>
      <c r="X9" s="209" t="str">
        <f>IF(E9="","",W9*VLOOKUP(2020-H9,Masterh!C$17:D$72,2,FALSE))</f>
        <v/>
      </c>
      <c r="Y9" s="73"/>
      <c r="AA9" s="37"/>
      <c r="AB9" s="32" t="e">
        <f>IF(E9="H",T9-HLOOKUP(V9,Masterh!$C$1:$CX$9,2,FALSE),T9-HLOOKUP(V9,Masterf!$C$1:$CD$9,2,FALSE))</f>
        <v>#VALUE!</v>
      </c>
      <c r="AC9" s="32" t="e">
        <f>IF(E9="H",T9-HLOOKUP(V9,Masterh!$C$1:$CX$9,3,FALSE),T9-HLOOKUP(V9,Masterf!$C$1:$CD$9,3,FALSE))</f>
        <v>#VALUE!</v>
      </c>
      <c r="AD9" s="32" t="e">
        <f>IF(E9="H",T9-HLOOKUP(V9,Masterh!$C$1:$CX$9,4,FALSE),T9-HLOOKUP(V9,Masterf!$C$1:$CD$9,4,FALSE))</f>
        <v>#VALUE!</v>
      </c>
      <c r="AE9" s="32" t="e">
        <f>IF(E9="H",T9-HLOOKUP(V9,Masterh!$C$1:$CX$9,5,FALSE),T9-HLOOKUP(V9,Masterf!$C$1:$CD$9,5,FALSE))</f>
        <v>#VALUE!</v>
      </c>
      <c r="AF9" s="32" t="e">
        <f>IF(E9="H",T9-HLOOKUP(V9,Masterh!$C$1:$CX$9,6,FALSE),T9-HLOOKUP(V9,Masterf!$C$1:$CD$9,6,FALSE))</f>
        <v>#VALUE!</v>
      </c>
      <c r="AG9" s="32" t="e">
        <f>IF(E9="H",T9-HLOOKUP(V9,Masterh!$C$1:$CX$9,7,FALSE),T9-HLOOKUP(V9,Masterf!$C$1:$CD$9,7,FALSE))</f>
        <v>#VALUE!</v>
      </c>
      <c r="AH9" s="32" t="e">
        <f>IF(E9="H",T9-HLOOKUP(V9,Masterh!$C$1:$CX$9,8,FALSE),T9-HLOOKUP(V9,Masterf!$C$1:$CD$9,8,FALSE))</f>
        <v>#VALUE!</v>
      </c>
      <c r="AI9" s="32" t="e">
        <f>IF(E9="H",T9-HLOOKUP(V9,Masterh!$C$1:$CX$9,9,FALSE),T9-HLOOKUP(V9,Masterf!$C$1:$CD$9,9,FALSE))</f>
        <v>#VALUE!</v>
      </c>
      <c r="AJ9" s="51" t="str">
        <f t="shared" si="0"/>
        <v xml:space="preserve"> </v>
      </c>
      <c r="AK9" s="37"/>
      <c r="AL9" s="52" t="str">
        <f t="shared" si="1"/>
        <v xml:space="preserve"> </v>
      </c>
      <c r="AM9" s="53" t="str">
        <f t="shared" si="2"/>
        <v xml:space="preserve"> </v>
      </c>
      <c r="AN9" s="37" t="e">
        <f>IF(AND(H9&lt;1920),VLOOKUP(K9,Masterh!$F$11:$P$29,11),IF(AND(H9&gt;=1920,H9&lt;1941),VLOOKUP(K9,Masterh!$F$11:$P$29,11),IF(AND(H9&gt;=1941,H9&lt;1946),VLOOKUP(K9,Masterh!$F$11:$P$29,10),IF(AND(H9&gt;=1946,H9&lt;1951),VLOOKUP(K9,Masterh!$F$11:$P$29,9),IF(AND(H9&gt;=1951,H9&lt;1956),VLOOKUP(K9,Masterh!$F$11:$P$29,8),IF(AND(H9&gt;=1956,H9&lt;1961),VLOOKUP(K9,Masterh!$F$11:$P$29,7),IF(AND(H9&gt;=1961,H9&lt;1966),VLOOKUP(K9,Masterh!$F$11:$P$29,6),IF(AND(H9&gt;=1966,H9&lt;1971),VLOOKUP(K9,Masterh!$F$11:$P$29,5),IF(AND(H9&gt;=1971,H9&lt;1976),VLOOKUP(K9,Masterh!$F$11:$P$29,4),IF(AND(H9&gt;=1976,H9&lt;1981),VLOOKUP(K9,Masterh!$F$11:$P$29,3),IF(AND(H9&gt;=1981,H9&lt;1986),VLOOKUP(K9,Masterh!$F$11:$P$29,2),"SENIOR")))))))))))</f>
        <v>#N/A</v>
      </c>
      <c r="AO9" s="37" t="e">
        <f>IF(AND(H9&lt;1951),VLOOKUP(K9,Masterf!$F$11:$N$25,9),IF(AND(H9&gt;=1951,H9&lt;1956),VLOOKUP(K9,Masterf!$F$11:$N$25,8),IF(AND(H9&gt;=1956,H9&lt;1961),VLOOKUP(K9,Masterf!$F$11:$N$25,7),IF(AND(H9&gt;=1961,H9&lt;1966),VLOOKUP(K9,Masterf!$F$11:$N$25,6),IF(AND(H9&gt;=1966,H9&lt;1971),VLOOKUP(K9,Masterf!$F$11:$N$25,5),IF(AND(H9&gt;=1971,H9&lt;1976),VLOOKUP(K9,Masterf!$F$11:$N$25,4),IF(AND(H9&gt;=1976,H9&lt;1981),VLOOKUP(K9,Masterf!$F$11:$N$25,3),IF(AND(H9&gt;=1981,H9&lt;1986),VLOOKUP(K9,Masterf!$F$11:$N$25,2),"SENIOR"))))))))</f>
        <v>#N/A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</row>
    <row r="10" spans="1:124" s="5" customFormat="1" ht="30" customHeight="1" x14ac:dyDescent="0.2">
      <c r="B10" s="170"/>
      <c r="C10" s="171"/>
      <c r="D10" s="172"/>
      <c r="E10" s="173"/>
      <c r="F10" s="174" t="s">
        <v>30</v>
      </c>
      <c r="G10" s="175" t="s">
        <v>30</v>
      </c>
      <c r="H10" s="176"/>
      <c r="I10" s="177"/>
      <c r="J10" s="178"/>
      <c r="K10" s="179"/>
      <c r="L10" s="180"/>
      <c r="M10" s="181"/>
      <c r="N10" s="181"/>
      <c r="O10" s="182" t="str">
        <f t="shared" si="3"/>
        <v/>
      </c>
      <c r="P10" s="180"/>
      <c r="Q10" s="181"/>
      <c r="R10" s="181"/>
      <c r="S10" s="182" t="str">
        <f t="shared" si="4"/>
        <v/>
      </c>
      <c r="T10" s="207" t="str">
        <f t="shared" si="5"/>
        <v/>
      </c>
      <c r="U10" s="183" t="str">
        <f t="shared" si="8"/>
        <v xml:space="preserve">   </v>
      </c>
      <c r="V10" s="184" t="str">
        <f t="shared" si="6"/>
        <v xml:space="preserve"> </v>
      </c>
      <c r="W10" s="185" t="str">
        <f t="shared" si="7"/>
        <v/>
      </c>
      <c r="X10" s="209" t="str">
        <f>IF(E10="","",W10*VLOOKUP(2020-H10,Masterh!C$17:D$72,2,FALSE))</f>
        <v/>
      </c>
      <c r="Y10" s="73"/>
      <c r="AA10" s="37"/>
      <c r="AB10" s="32" t="e">
        <f>IF(E10="H",T10-HLOOKUP(V10,Masterh!$C$1:$CX$9,2,FALSE),T10-HLOOKUP(V10,Masterf!$C$1:$CD$9,2,FALSE))</f>
        <v>#VALUE!</v>
      </c>
      <c r="AC10" s="32" t="e">
        <f>IF(E10="H",T10-HLOOKUP(V10,Masterh!$C$1:$CX$9,3,FALSE),T10-HLOOKUP(V10,Masterf!$C$1:$CD$9,3,FALSE))</f>
        <v>#VALUE!</v>
      </c>
      <c r="AD10" s="32" t="e">
        <f>IF(E10="H",T10-HLOOKUP(V10,Masterh!$C$1:$CX$9,4,FALSE),T10-HLOOKUP(V10,Masterf!$C$1:$CD$9,4,FALSE))</f>
        <v>#VALUE!</v>
      </c>
      <c r="AE10" s="32" t="e">
        <f>IF(E10="H",T10-HLOOKUP(V10,Masterh!$C$1:$CX$9,5,FALSE),T10-HLOOKUP(V10,Masterf!$C$1:$CD$9,5,FALSE))</f>
        <v>#VALUE!</v>
      </c>
      <c r="AF10" s="32" t="e">
        <f>IF(E10="H",T10-HLOOKUP(V10,Masterh!$C$1:$CX$9,6,FALSE),T10-HLOOKUP(V10,Masterf!$C$1:$CD$9,6,FALSE))</f>
        <v>#VALUE!</v>
      </c>
      <c r="AG10" s="32" t="e">
        <f>IF(E10="H",T10-HLOOKUP(V10,Masterh!$C$1:$CX$9,7,FALSE),T10-HLOOKUP(V10,Masterf!$C$1:$CD$9,7,FALSE))</f>
        <v>#VALUE!</v>
      </c>
      <c r="AH10" s="32" t="e">
        <f>IF(E10="H",T10-HLOOKUP(V10,Masterh!$C$1:$CX$9,8,FALSE),T10-HLOOKUP(V10,Masterf!$C$1:$CD$9,8,FALSE))</f>
        <v>#VALUE!</v>
      </c>
      <c r="AI10" s="32" t="e">
        <f>IF(E10="H",T10-HLOOKUP(V10,Masterh!$C$1:$CX$9,9,FALSE),T10-HLOOKUP(V10,Masterf!$C$1:$CD$9,9,FALSE))</f>
        <v>#VALUE!</v>
      </c>
      <c r="AJ10" s="51" t="str">
        <f t="shared" si="0"/>
        <v xml:space="preserve"> </v>
      </c>
      <c r="AK10" s="37"/>
      <c r="AL10" s="52" t="str">
        <f t="shared" si="1"/>
        <v xml:space="preserve"> </v>
      </c>
      <c r="AM10" s="53" t="str">
        <f t="shared" si="2"/>
        <v xml:space="preserve"> </v>
      </c>
      <c r="AN10" s="37" t="e">
        <f>IF(AND(H10&lt;1920),VLOOKUP(K10,Masterh!$F$11:$P$29,11),IF(AND(H10&gt;=1920,H10&lt;1941),VLOOKUP(K10,Masterh!$F$11:$P$29,11),IF(AND(H10&gt;=1941,H10&lt;1946),VLOOKUP(K10,Masterh!$F$11:$P$29,10),IF(AND(H10&gt;=1946,H10&lt;1951),VLOOKUP(K10,Masterh!$F$11:$P$29,9),IF(AND(H10&gt;=1951,H10&lt;1956),VLOOKUP(K10,Masterh!$F$11:$P$29,8),IF(AND(H10&gt;=1956,H10&lt;1961),VLOOKUP(K10,Masterh!$F$11:$P$29,7),IF(AND(H10&gt;=1961,H10&lt;1966),VLOOKUP(K10,Masterh!$F$11:$P$29,6),IF(AND(H10&gt;=1966,H10&lt;1971),VLOOKUP(K10,Masterh!$F$11:$P$29,5),IF(AND(H10&gt;=1971,H10&lt;1976),VLOOKUP(K10,Masterh!$F$11:$P$29,4),IF(AND(H10&gt;=1976,H10&lt;1981),VLOOKUP(K10,Masterh!$F$11:$P$29,3),IF(AND(H10&gt;=1981,H10&lt;1986),VLOOKUP(K10,Masterh!$F$11:$P$29,2),"SENIOR")))))))))))</f>
        <v>#N/A</v>
      </c>
      <c r="AO10" s="37" t="e">
        <f>IF(AND(H10&lt;1951),VLOOKUP(K10,Masterf!$F$11:$N$25,9),IF(AND(H10&gt;=1951,H10&lt;1956),VLOOKUP(K10,Masterf!$F$11:$N$25,8),IF(AND(H10&gt;=1956,H10&lt;1961),VLOOKUP(K10,Masterf!$F$11:$N$25,7),IF(AND(H10&gt;=1961,H10&lt;1966),VLOOKUP(K10,Masterf!$F$11:$N$25,6),IF(AND(H10&gt;=1966,H10&lt;1971),VLOOKUP(K10,Masterf!$F$11:$N$25,5),IF(AND(H10&gt;=1971,H10&lt;1976),VLOOKUP(K10,Masterf!$F$11:$N$25,4),IF(AND(H10&gt;=1976,H10&lt;1981),VLOOKUP(K10,Masterf!$F$11:$N$25,3),IF(AND(H10&gt;=1981,H10&lt;1986),VLOOKUP(K10,Masterf!$F$11:$N$25,2),"SENIOR"))))))))</f>
        <v>#N/A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</row>
    <row r="11" spans="1:124" s="5" customFormat="1" ht="30" customHeight="1" x14ac:dyDescent="0.2">
      <c r="B11" s="170"/>
      <c r="C11" s="171"/>
      <c r="D11" s="172"/>
      <c r="E11" s="173"/>
      <c r="F11" s="174" t="s">
        <v>30</v>
      </c>
      <c r="G11" s="175" t="s">
        <v>30</v>
      </c>
      <c r="H11" s="176"/>
      <c r="I11" s="177"/>
      <c r="J11" s="178"/>
      <c r="K11" s="179"/>
      <c r="L11" s="180"/>
      <c r="M11" s="181"/>
      <c r="N11" s="181"/>
      <c r="O11" s="182" t="str">
        <f t="shared" si="3"/>
        <v/>
      </c>
      <c r="P11" s="180"/>
      <c r="Q11" s="181"/>
      <c r="R11" s="181"/>
      <c r="S11" s="182" t="str">
        <f t="shared" si="4"/>
        <v/>
      </c>
      <c r="T11" s="207" t="str">
        <f t="shared" si="5"/>
        <v/>
      </c>
      <c r="U11" s="183" t="str">
        <f t="shared" si="8"/>
        <v xml:space="preserve">   </v>
      </c>
      <c r="V11" s="184" t="str">
        <f t="shared" si="6"/>
        <v xml:space="preserve"> </v>
      </c>
      <c r="W11" s="185" t="str">
        <f t="shared" si="7"/>
        <v/>
      </c>
      <c r="X11" s="209" t="str">
        <f>IF(E11="","",W11*VLOOKUP(2020-H11,Masterh!C$17:D$72,2,FALSE))</f>
        <v/>
      </c>
      <c r="Y11" s="73"/>
      <c r="AA11" s="37"/>
      <c r="AB11" s="32" t="e">
        <f>IF(E11="H",T11-HLOOKUP(V11,Masterh!$C$1:$CX$9,2,FALSE),T11-HLOOKUP(V11,Masterf!$C$1:$CD$9,2,FALSE))</f>
        <v>#VALUE!</v>
      </c>
      <c r="AC11" s="32" t="e">
        <f>IF(E11="H",T11-HLOOKUP(V11,Masterh!$C$1:$CX$9,3,FALSE),T11-HLOOKUP(V11,Masterf!$C$1:$CD$9,3,FALSE))</f>
        <v>#VALUE!</v>
      </c>
      <c r="AD11" s="32" t="e">
        <f>IF(E11="H",T11-HLOOKUP(V11,Masterh!$C$1:$CX$9,4,FALSE),T11-HLOOKUP(V11,Masterf!$C$1:$CD$9,4,FALSE))</f>
        <v>#VALUE!</v>
      </c>
      <c r="AE11" s="32" t="e">
        <f>IF(E11="H",T11-HLOOKUP(V11,Masterh!$C$1:$CX$9,5,FALSE),T11-HLOOKUP(V11,Masterf!$C$1:$CD$9,5,FALSE))</f>
        <v>#VALUE!</v>
      </c>
      <c r="AF11" s="32" t="e">
        <f>IF(E11="H",T11-HLOOKUP(V11,Masterh!$C$1:$CX$9,6,FALSE),T11-HLOOKUP(V11,Masterf!$C$1:$CD$9,6,FALSE))</f>
        <v>#VALUE!</v>
      </c>
      <c r="AG11" s="32" t="e">
        <f>IF(E11="H",T11-HLOOKUP(V11,Masterh!$C$1:$CX$9,7,FALSE),T11-HLOOKUP(V11,Masterf!$C$1:$CD$9,7,FALSE))</f>
        <v>#VALUE!</v>
      </c>
      <c r="AH11" s="32" t="e">
        <f>IF(E11="H",T11-HLOOKUP(V11,Masterh!$C$1:$CX$9,8,FALSE),T11-HLOOKUP(V11,Masterf!$C$1:$CD$9,8,FALSE))</f>
        <v>#VALUE!</v>
      </c>
      <c r="AI11" s="32" t="e">
        <f>IF(E11="H",T11-HLOOKUP(V11,Masterh!$C$1:$CX$9,9,FALSE),T11-HLOOKUP(V11,Masterf!$C$1:$CD$9,9,FALSE))</f>
        <v>#VALUE!</v>
      </c>
      <c r="AJ11" s="51" t="str">
        <f t="shared" si="0"/>
        <v xml:space="preserve"> </v>
      </c>
      <c r="AK11" s="37"/>
      <c r="AL11" s="52" t="str">
        <f t="shared" si="1"/>
        <v xml:space="preserve"> </v>
      </c>
      <c r="AM11" s="53" t="str">
        <f t="shared" si="2"/>
        <v xml:space="preserve"> </v>
      </c>
      <c r="AN11" s="37" t="e">
        <f>IF(AND(H11&lt;1920),VLOOKUP(K11,Masterh!$F$11:$P$29,11),IF(AND(H11&gt;=1920,H11&lt;1941),VLOOKUP(K11,Masterh!$F$11:$P$29,11),IF(AND(H11&gt;=1941,H11&lt;1946),VLOOKUP(K11,Masterh!$F$11:$P$29,10),IF(AND(H11&gt;=1946,H11&lt;1951),VLOOKUP(K11,Masterh!$F$11:$P$29,9),IF(AND(H11&gt;=1951,H11&lt;1956),VLOOKUP(K11,Masterh!$F$11:$P$29,8),IF(AND(H11&gt;=1956,H11&lt;1961),VLOOKUP(K11,Masterh!$F$11:$P$29,7),IF(AND(H11&gt;=1961,H11&lt;1966),VLOOKUP(K11,Masterh!$F$11:$P$29,6),IF(AND(H11&gt;=1966,H11&lt;1971),VLOOKUP(K11,Masterh!$F$11:$P$29,5),IF(AND(H11&gt;=1971,H11&lt;1976),VLOOKUP(K11,Masterh!$F$11:$P$29,4),IF(AND(H11&gt;=1976,H11&lt;1981),VLOOKUP(K11,Masterh!$F$11:$P$29,3),IF(AND(H11&gt;=1981,H11&lt;1986),VLOOKUP(K11,Masterh!$F$11:$P$29,2),"SENIOR")))))))))))</f>
        <v>#N/A</v>
      </c>
      <c r="AO11" s="37" t="e">
        <f>IF(AND(H11&lt;1951),VLOOKUP(K11,Masterf!$F$11:$N$25,9),IF(AND(H11&gt;=1951,H11&lt;1956),VLOOKUP(K11,Masterf!$F$11:$N$25,8),IF(AND(H11&gt;=1956,H11&lt;1961),VLOOKUP(K11,Masterf!$F$11:$N$25,7),IF(AND(H11&gt;=1961,H11&lt;1966),VLOOKUP(K11,Masterf!$F$11:$N$25,6),IF(AND(H11&gt;=1966,H11&lt;1971),VLOOKUP(K11,Masterf!$F$11:$N$25,5),IF(AND(H11&gt;=1971,H11&lt;1976),VLOOKUP(K11,Masterf!$F$11:$N$25,4),IF(AND(H11&gt;=1976,H11&lt;1981),VLOOKUP(K11,Masterf!$F$11:$N$25,3),IF(AND(H11&gt;=1981,H11&lt;1986),VLOOKUP(K11,Masterf!$F$11:$N$25,2),"SENIOR"))))))))</f>
        <v>#N/A</v>
      </c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</row>
    <row r="12" spans="1:124" s="5" customFormat="1" ht="30" customHeight="1" x14ac:dyDescent="0.2">
      <c r="B12" s="170"/>
      <c r="C12" s="171"/>
      <c r="D12" s="172"/>
      <c r="E12" s="173"/>
      <c r="F12" s="174" t="s">
        <v>30</v>
      </c>
      <c r="G12" s="175" t="s">
        <v>30</v>
      </c>
      <c r="H12" s="176"/>
      <c r="I12" s="177"/>
      <c r="J12" s="178"/>
      <c r="K12" s="179"/>
      <c r="L12" s="180"/>
      <c r="M12" s="181"/>
      <c r="N12" s="181"/>
      <c r="O12" s="182" t="str">
        <f t="shared" si="3"/>
        <v/>
      </c>
      <c r="P12" s="180"/>
      <c r="Q12" s="181"/>
      <c r="R12" s="181"/>
      <c r="S12" s="182" t="str">
        <f t="shared" si="4"/>
        <v/>
      </c>
      <c r="T12" s="207" t="str">
        <f t="shared" si="5"/>
        <v/>
      </c>
      <c r="U12" s="183" t="str">
        <f t="shared" si="8"/>
        <v xml:space="preserve">   </v>
      </c>
      <c r="V12" s="184" t="str">
        <f t="shared" si="6"/>
        <v xml:space="preserve"> </v>
      </c>
      <c r="W12" s="185" t="str">
        <f t="shared" si="7"/>
        <v/>
      </c>
      <c r="X12" s="209" t="str">
        <f>IF(E12="","",W12*VLOOKUP(2020-H12,Masterh!C$17:D$72,2,FALSE))</f>
        <v/>
      </c>
      <c r="Y12" s="73"/>
      <c r="AA12" s="37"/>
      <c r="AB12" s="32" t="e">
        <f>IF(E12="H",T12-HLOOKUP(V12,Masterh!$C$1:$CX$9,2,FALSE),T12-HLOOKUP(V12,Masterf!$C$1:$CD$9,2,FALSE))</f>
        <v>#VALUE!</v>
      </c>
      <c r="AC12" s="32" t="e">
        <f>IF(E12="H",T12-HLOOKUP(V12,Masterh!$C$1:$CX$9,3,FALSE),T12-HLOOKUP(V12,Masterf!$C$1:$CD$9,3,FALSE))</f>
        <v>#VALUE!</v>
      </c>
      <c r="AD12" s="32" t="e">
        <f>IF(E12="H",T12-HLOOKUP(V12,Masterh!$C$1:$CX$9,4,FALSE),T12-HLOOKUP(V12,Masterf!$C$1:$CD$9,4,FALSE))</f>
        <v>#VALUE!</v>
      </c>
      <c r="AE12" s="32" t="e">
        <f>IF(E12="H",T12-HLOOKUP(V12,Masterh!$C$1:$CX$9,5,FALSE),T12-HLOOKUP(V12,Masterf!$C$1:$CD$9,5,FALSE))</f>
        <v>#VALUE!</v>
      </c>
      <c r="AF12" s="32" t="e">
        <f>IF(E12="H",T12-HLOOKUP(V12,Masterh!$C$1:$CX$9,6,FALSE),T12-HLOOKUP(V12,Masterf!$C$1:$CD$9,6,FALSE))</f>
        <v>#VALUE!</v>
      </c>
      <c r="AG12" s="32" t="e">
        <f>IF(E12="H",T12-HLOOKUP(V12,Masterh!$C$1:$CX$9,7,FALSE),T12-HLOOKUP(V12,Masterf!$C$1:$CD$9,7,FALSE))</f>
        <v>#VALUE!</v>
      </c>
      <c r="AH12" s="32" t="e">
        <f>IF(E12="H",T12-HLOOKUP(V12,Masterh!$C$1:$CX$9,8,FALSE),T12-HLOOKUP(V12,Masterf!$C$1:$CD$9,8,FALSE))</f>
        <v>#VALUE!</v>
      </c>
      <c r="AI12" s="32" t="e">
        <f>IF(E12="H",T12-HLOOKUP(V12,Masterh!$C$1:$CX$9,9,FALSE),T12-HLOOKUP(V12,Masterf!$C$1:$CD$9,9,FALSE))</f>
        <v>#VALUE!</v>
      </c>
      <c r="AJ12" s="51" t="str">
        <f t="shared" si="0"/>
        <v xml:space="preserve"> </v>
      </c>
      <c r="AK12" s="37"/>
      <c r="AL12" s="52" t="str">
        <f t="shared" si="1"/>
        <v xml:space="preserve"> </v>
      </c>
      <c r="AM12" s="53" t="str">
        <f t="shared" si="2"/>
        <v xml:space="preserve"> </v>
      </c>
      <c r="AN12" s="37" t="e">
        <f>IF(AND(H12&lt;1920),VLOOKUP(K12,Masterh!$F$11:$P$29,11),IF(AND(H12&gt;=1920,H12&lt;1941),VLOOKUP(K12,Masterh!$F$11:$P$29,11),IF(AND(H12&gt;=1941,H12&lt;1946),VLOOKUP(K12,Masterh!$F$11:$P$29,10),IF(AND(H12&gt;=1946,H12&lt;1951),VLOOKUP(K12,Masterh!$F$11:$P$29,9),IF(AND(H12&gt;=1951,H12&lt;1956),VLOOKUP(K12,Masterh!$F$11:$P$29,8),IF(AND(H12&gt;=1956,H12&lt;1961),VLOOKUP(K12,Masterh!$F$11:$P$29,7),IF(AND(H12&gt;=1961,H12&lt;1966),VLOOKUP(K12,Masterh!$F$11:$P$29,6),IF(AND(H12&gt;=1966,H12&lt;1971),VLOOKUP(K12,Masterh!$F$11:$P$29,5),IF(AND(H12&gt;=1971,H12&lt;1976),VLOOKUP(K12,Masterh!$F$11:$P$29,4),IF(AND(H12&gt;=1976,H12&lt;1981),VLOOKUP(K12,Masterh!$F$11:$P$29,3),IF(AND(H12&gt;=1981,H12&lt;1986),VLOOKUP(K12,Masterh!$F$11:$P$29,2),"SENIOR")))))))))))</f>
        <v>#N/A</v>
      </c>
      <c r="AO12" s="37" t="e">
        <f>IF(AND(H12&lt;1951),VLOOKUP(K12,Masterf!$F$11:$N$25,9),IF(AND(H12&gt;=1951,H12&lt;1956),VLOOKUP(K12,Masterf!$F$11:$N$25,8),IF(AND(H12&gt;=1956,H12&lt;1961),VLOOKUP(K12,Masterf!$F$11:$N$25,7),IF(AND(H12&gt;=1961,H12&lt;1966),VLOOKUP(K12,Masterf!$F$11:$N$25,6),IF(AND(H12&gt;=1966,H12&lt;1971),VLOOKUP(K12,Masterf!$F$11:$N$25,5),IF(AND(H12&gt;=1971,H12&lt;1976),VLOOKUP(K12,Masterf!$F$11:$N$25,4),IF(AND(H12&gt;=1976,H12&lt;1981),VLOOKUP(K12,Masterf!$F$11:$N$25,3),IF(AND(H12&gt;=1981,H12&lt;1986),VLOOKUP(K12,Masterf!$F$11:$N$25,2),"SENIOR"))))))))</f>
        <v>#N/A</v>
      </c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</row>
    <row r="13" spans="1:124" s="5" customFormat="1" ht="30" customHeight="1" x14ac:dyDescent="0.2">
      <c r="B13" s="170"/>
      <c r="C13" s="171"/>
      <c r="D13" s="172"/>
      <c r="E13" s="173"/>
      <c r="F13" s="174" t="s">
        <v>30</v>
      </c>
      <c r="G13" s="175" t="s">
        <v>30</v>
      </c>
      <c r="H13" s="176"/>
      <c r="I13" s="177"/>
      <c r="J13" s="178" t="s">
        <v>30</v>
      </c>
      <c r="K13" s="179"/>
      <c r="L13" s="180"/>
      <c r="M13" s="181"/>
      <c r="N13" s="181"/>
      <c r="O13" s="182" t="str">
        <f t="shared" si="3"/>
        <v/>
      </c>
      <c r="P13" s="180"/>
      <c r="Q13" s="181"/>
      <c r="R13" s="181"/>
      <c r="S13" s="182" t="str">
        <f t="shared" si="4"/>
        <v/>
      </c>
      <c r="T13" s="207" t="str">
        <f t="shared" si="5"/>
        <v/>
      </c>
      <c r="U13" s="183" t="str">
        <f t="shared" si="8"/>
        <v xml:space="preserve">   </v>
      </c>
      <c r="V13" s="184" t="str">
        <f t="shared" si="6"/>
        <v xml:space="preserve"> </v>
      </c>
      <c r="W13" s="185" t="str">
        <f t="shared" si="7"/>
        <v/>
      </c>
      <c r="X13" s="209" t="str">
        <f>IF(E13="","",W13*VLOOKUP(2020-H13,Masterh!C$17:D$72,2,FALSE))</f>
        <v/>
      </c>
      <c r="Y13" s="73"/>
      <c r="AA13" s="37"/>
      <c r="AB13" s="32" t="e">
        <f>IF(E13="H",T13-HLOOKUP(V13,Masterh!$C$1:$CX$9,2,FALSE),T13-HLOOKUP(V13,Masterf!$C$1:$CD$9,2,FALSE))</f>
        <v>#VALUE!</v>
      </c>
      <c r="AC13" s="32" t="e">
        <f>IF(E13="H",T13-HLOOKUP(V13,Masterh!$C$1:$CX$9,3,FALSE),T13-HLOOKUP(V13,Masterf!$C$1:$CD$9,3,FALSE))</f>
        <v>#VALUE!</v>
      </c>
      <c r="AD13" s="32" t="e">
        <f>IF(E13="H",T13-HLOOKUP(V13,Masterh!$C$1:$CX$9,4,FALSE),T13-HLOOKUP(V13,Masterf!$C$1:$CD$9,4,FALSE))</f>
        <v>#VALUE!</v>
      </c>
      <c r="AE13" s="32" t="e">
        <f>IF(E13="H",T13-HLOOKUP(V13,Masterh!$C$1:$CX$9,5,FALSE),T13-HLOOKUP(V13,Masterf!$C$1:$CD$9,5,FALSE))</f>
        <v>#VALUE!</v>
      </c>
      <c r="AF13" s="32" t="e">
        <f>IF(E13="H",T13-HLOOKUP(V13,Masterh!$C$1:$CX$9,6,FALSE),T13-HLOOKUP(V13,Masterf!$C$1:$CD$9,6,FALSE))</f>
        <v>#VALUE!</v>
      </c>
      <c r="AG13" s="32" t="e">
        <f>IF(E13="H",T13-HLOOKUP(V13,Masterh!$C$1:$CX$9,7,FALSE),T13-HLOOKUP(V13,Masterf!$C$1:$CD$9,7,FALSE))</f>
        <v>#VALUE!</v>
      </c>
      <c r="AH13" s="32" t="e">
        <f>IF(E13="H",T13-HLOOKUP(V13,Masterh!$C$1:$CX$9,8,FALSE),T13-HLOOKUP(V13,Masterf!$C$1:$CD$9,8,FALSE))</f>
        <v>#VALUE!</v>
      </c>
      <c r="AI13" s="32" t="e">
        <f>IF(E13="H",T13-HLOOKUP(V13,Masterh!$C$1:$CX$9,9,FALSE),T13-HLOOKUP(V13,Masterf!$C$1:$CD$9,9,FALSE))</f>
        <v>#VALUE!</v>
      </c>
      <c r="AJ13" s="51" t="str">
        <f t="shared" si="0"/>
        <v xml:space="preserve"> </v>
      </c>
      <c r="AK13" s="37"/>
      <c r="AL13" s="52" t="str">
        <f t="shared" si="1"/>
        <v xml:space="preserve"> </v>
      </c>
      <c r="AM13" s="53" t="str">
        <f t="shared" si="2"/>
        <v xml:space="preserve"> </v>
      </c>
      <c r="AN13" s="37" t="e">
        <f>IF(AND(H13&lt;1920),VLOOKUP(K13,Masterh!$F$11:$P$29,11),IF(AND(H13&gt;=1920,H13&lt;1941),VLOOKUP(K13,Masterh!$F$11:$P$29,11),IF(AND(H13&gt;=1941,H13&lt;1946),VLOOKUP(K13,Masterh!$F$11:$P$29,10),IF(AND(H13&gt;=1946,H13&lt;1951),VLOOKUP(K13,Masterh!$F$11:$P$29,9),IF(AND(H13&gt;=1951,H13&lt;1956),VLOOKUP(K13,Masterh!$F$11:$P$29,8),IF(AND(H13&gt;=1956,H13&lt;1961),VLOOKUP(K13,Masterh!$F$11:$P$29,7),IF(AND(H13&gt;=1961,H13&lt;1966),VLOOKUP(K13,Masterh!$F$11:$P$29,6),IF(AND(H13&gt;=1966,H13&lt;1971),VLOOKUP(K13,Masterh!$F$11:$P$29,5),IF(AND(H13&gt;=1971,H13&lt;1976),VLOOKUP(K13,Masterh!$F$11:$P$29,4),IF(AND(H13&gt;=1976,H13&lt;1981),VLOOKUP(K13,Masterh!$F$11:$P$29,3),IF(AND(H13&gt;=1981,H13&lt;1986),VLOOKUP(K13,Masterh!$F$11:$P$29,2),"SENIOR")))))))))))</f>
        <v>#N/A</v>
      </c>
      <c r="AO13" s="37" t="e">
        <f>IF(AND(H13&lt;1951),VLOOKUP(K13,Masterf!$F$11:$N$25,9),IF(AND(H13&gt;=1951,H13&lt;1956),VLOOKUP(K13,Masterf!$F$11:$N$25,8),IF(AND(H13&gt;=1956,H13&lt;1961),VLOOKUP(K13,Masterf!$F$11:$N$25,7),IF(AND(H13&gt;=1961,H13&lt;1966),VLOOKUP(K13,Masterf!$F$11:$N$25,6),IF(AND(H13&gt;=1966,H13&lt;1971),VLOOKUP(K13,Masterf!$F$11:$N$25,5),IF(AND(H13&gt;=1971,H13&lt;1976),VLOOKUP(K13,Masterf!$F$11:$N$25,4),IF(AND(H13&gt;=1976,H13&lt;1981),VLOOKUP(K13,Masterf!$F$11:$N$25,3),IF(AND(H13&gt;=1981,H13&lt;1986),VLOOKUP(K13,Masterf!$F$11:$N$25,2),"SENIOR"))))))))</f>
        <v>#N/A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</row>
    <row r="14" spans="1:124" s="5" customFormat="1" ht="30" customHeight="1" x14ac:dyDescent="0.2">
      <c r="B14" s="170"/>
      <c r="C14" s="171"/>
      <c r="D14" s="172"/>
      <c r="E14" s="173"/>
      <c r="F14" s="174" t="s">
        <v>30</v>
      </c>
      <c r="G14" s="175" t="s">
        <v>30</v>
      </c>
      <c r="H14" s="176"/>
      <c r="I14" s="177"/>
      <c r="J14" s="178" t="s">
        <v>30</v>
      </c>
      <c r="K14" s="179"/>
      <c r="L14" s="180"/>
      <c r="M14" s="181"/>
      <c r="N14" s="181"/>
      <c r="O14" s="182" t="str">
        <f t="shared" si="3"/>
        <v/>
      </c>
      <c r="P14" s="180"/>
      <c r="Q14" s="181"/>
      <c r="R14" s="181"/>
      <c r="S14" s="182" t="str">
        <f t="shared" si="4"/>
        <v/>
      </c>
      <c r="T14" s="207" t="str">
        <f t="shared" si="5"/>
        <v/>
      </c>
      <c r="U14" s="183" t="str">
        <f t="shared" si="8"/>
        <v xml:space="preserve">   </v>
      </c>
      <c r="V14" s="184" t="str">
        <f t="shared" si="6"/>
        <v xml:space="preserve"> </v>
      </c>
      <c r="W14" s="185" t="str">
        <f t="shared" si="7"/>
        <v/>
      </c>
      <c r="X14" s="209" t="str">
        <f>IF(E14="","",W14*VLOOKUP(2020-H14,Masterh!C$17:D$72,2,FALSE))</f>
        <v/>
      </c>
      <c r="Y14" s="73"/>
      <c r="AA14" s="37"/>
      <c r="AB14" s="32" t="e">
        <f>IF(E14="H",T14-HLOOKUP(V14,Masterh!$C$1:$CX$9,2,FALSE),T14-HLOOKUP(V14,Masterf!$C$1:$CD$9,2,FALSE))</f>
        <v>#VALUE!</v>
      </c>
      <c r="AC14" s="32" t="e">
        <f>IF(E14="H",T14-HLOOKUP(V14,Masterh!$C$1:$CX$9,3,FALSE),T14-HLOOKUP(V14,Masterf!$C$1:$CD$9,3,FALSE))</f>
        <v>#VALUE!</v>
      </c>
      <c r="AD14" s="32" t="e">
        <f>IF(E14="H",T14-HLOOKUP(V14,Masterh!$C$1:$CX$9,4,FALSE),T14-HLOOKUP(V14,Masterf!$C$1:$CD$9,4,FALSE))</f>
        <v>#VALUE!</v>
      </c>
      <c r="AE14" s="32" t="e">
        <f>IF(E14="H",T14-HLOOKUP(V14,Masterh!$C$1:$CX$9,5,FALSE),T14-HLOOKUP(V14,Masterf!$C$1:$CD$9,5,FALSE))</f>
        <v>#VALUE!</v>
      </c>
      <c r="AF14" s="32" t="e">
        <f>IF(E14="H",T14-HLOOKUP(V14,Masterh!$C$1:$CX$9,6,FALSE),T14-HLOOKUP(V14,Masterf!$C$1:$CD$9,6,FALSE))</f>
        <v>#VALUE!</v>
      </c>
      <c r="AG14" s="32" t="e">
        <f>IF(E14="H",T14-HLOOKUP(V14,Masterh!$C$1:$CX$9,7,FALSE),T14-HLOOKUP(V14,Masterf!$C$1:$CD$9,7,FALSE))</f>
        <v>#VALUE!</v>
      </c>
      <c r="AH14" s="32" t="e">
        <f>IF(E14="H",T14-HLOOKUP(V14,Masterh!$C$1:$CX$9,8,FALSE),T14-HLOOKUP(V14,Masterf!$C$1:$CD$9,8,FALSE))</f>
        <v>#VALUE!</v>
      </c>
      <c r="AI14" s="32" t="e">
        <f>IF(E14="H",T14-HLOOKUP(V14,Masterh!$C$1:$CX$9,9,FALSE),T14-HLOOKUP(V14,Masterf!$C$1:$CD$9,9,FALSE))</f>
        <v>#VALUE!</v>
      </c>
      <c r="AJ14" s="51" t="str">
        <f t="shared" si="0"/>
        <v xml:space="preserve"> </v>
      </c>
      <c r="AK14" s="37"/>
      <c r="AL14" s="52" t="str">
        <f t="shared" si="1"/>
        <v xml:space="preserve"> </v>
      </c>
      <c r="AM14" s="53" t="str">
        <f t="shared" si="2"/>
        <v xml:space="preserve"> </v>
      </c>
      <c r="AN14" s="37" t="e">
        <f>IF(AND(H14&lt;1920),VLOOKUP(K14,Masterh!$F$11:$P$29,11),IF(AND(H14&gt;=1920,H14&lt;1941),VLOOKUP(K14,Masterh!$F$11:$P$29,11),IF(AND(H14&gt;=1941,H14&lt;1946),VLOOKUP(K14,Masterh!$F$11:$P$29,10),IF(AND(H14&gt;=1946,H14&lt;1951),VLOOKUP(K14,Masterh!$F$11:$P$29,9),IF(AND(H14&gt;=1951,H14&lt;1956),VLOOKUP(K14,Masterh!$F$11:$P$29,8),IF(AND(H14&gt;=1956,H14&lt;1961),VLOOKUP(K14,Masterh!$F$11:$P$29,7),IF(AND(H14&gt;=1961,H14&lt;1966),VLOOKUP(K14,Masterh!$F$11:$P$29,6),IF(AND(H14&gt;=1966,H14&lt;1971),VLOOKUP(K14,Masterh!$F$11:$P$29,5),IF(AND(H14&gt;=1971,H14&lt;1976),VLOOKUP(K14,Masterh!$F$11:$P$29,4),IF(AND(H14&gt;=1976,H14&lt;1981),VLOOKUP(K14,Masterh!$F$11:$P$29,3),IF(AND(H14&gt;=1981,H14&lt;1986),VLOOKUP(K14,Masterh!$F$11:$P$29,2),"SENIOR")))))))))))</f>
        <v>#N/A</v>
      </c>
      <c r="AO14" s="37" t="e">
        <f>IF(AND(H14&lt;1951),VLOOKUP(K14,Masterf!$F$11:$N$25,9),IF(AND(H14&gt;=1951,H14&lt;1956),VLOOKUP(K14,Masterf!$F$11:$N$25,8),IF(AND(H14&gt;=1956,H14&lt;1961),VLOOKUP(K14,Masterf!$F$11:$N$25,7),IF(AND(H14&gt;=1961,H14&lt;1966),VLOOKUP(K14,Masterf!$F$11:$N$25,6),IF(AND(H14&gt;=1966,H14&lt;1971),VLOOKUP(K14,Masterf!$F$11:$N$25,5),IF(AND(H14&gt;=1971,H14&lt;1976),VLOOKUP(K14,Masterf!$F$11:$N$25,4),IF(AND(H14&gt;=1976,H14&lt;1981),VLOOKUP(K14,Masterf!$F$11:$N$25,3),IF(AND(H14&gt;=1981,H14&lt;1986),VLOOKUP(K14,Masterf!$F$11:$N$25,2),"SENIOR"))))))))</f>
        <v>#N/A</v>
      </c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5" customFormat="1" ht="30" customHeight="1" x14ac:dyDescent="0.2">
      <c r="B15" s="170"/>
      <c r="C15" s="171"/>
      <c r="D15" s="172"/>
      <c r="E15" s="173"/>
      <c r="F15" s="174"/>
      <c r="G15" s="175"/>
      <c r="H15" s="176"/>
      <c r="I15" s="177"/>
      <c r="J15" s="178"/>
      <c r="K15" s="179"/>
      <c r="L15" s="180"/>
      <c r="M15" s="181"/>
      <c r="N15" s="181"/>
      <c r="O15" s="182" t="str">
        <f t="shared" si="3"/>
        <v/>
      </c>
      <c r="P15" s="180"/>
      <c r="Q15" s="181"/>
      <c r="R15" s="181"/>
      <c r="S15" s="182" t="str">
        <f t="shared" si="4"/>
        <v/>
      </c>
      <c r="T15" s="207" t="str">
        <f t="shared" si="5"/>
        <v/>
      </c>
      <c r="U15" s="183" t="str">
        <f t="shared" si="8"/>
        <v xml:space="preserve">   </v>
      </c>
      <c r="V15" s="184" t="str">
        <f t="shared" si="6"/>
        <v xml:space="preserve"> </v>
      </c>
      <c r="W15" s="185" t="str">
        <f t="shared" si="7"/>
        <v/>
      </c>
      <c r="X15" s="209" t="str">
        <f>IF(E15="","",W15*VLOOKUP(2020-H15,Masterh!C$17:D$72,2,FALSE))</f>
        <v/>
      </c>
      <c r="Y15" s="73"/>
      <c r="AA15" s="37"/>
      <c r="AB15" s="32" t="e">
        <f>IF(E15="H",T15-HLOOKUP(V15,Masterh!$C$1:$CX$9,2,FALSE),T15-HLOOKUP(V15,Masterf!$C$1:$CD$9,2,FALSE))</f>
        <v>#VALUE!</v>
      </c>
      <c r="AC15" s="32" t="e">
        <f>IF(E15="H",T15-HLOOKUP(V15,Masterh!$C$1:$CX$9,3,FALSE),T15-HLOOKUP(V15,Masterf!$C$1:$CD$9,3,FALSE))</f>
        <v>#VALUE!</v>
      </c>
      <c r="AD15" s="32" t="e">
        <f>IF(E15="H",T15-HLOOKUP(V15,Masterh!$C$1:$CX$9,4,FALSE),T15-HLOOKUP(V15,Masterf!$C$1:$CD$9,4,FALSE))</f>
        <v>#VALUE!</v>
      </c>
      <c r="AE15" s="32" t="e">
        <f>IF(E15="H",T15-HLOOKUP(V15,Masterh!$C$1:$CX$9,5,FALSE),T15-HLOOKUP(V15,Masterf!$C$1:$CD$9,5,FALSE))</f>
        <v>#VALUE!</v>
      </c>
      <c r="AF15" s="32" t="e">
        <f>IF(E15="H",T15-HLOOKUP(V15,Masterh!$C$1:$CX$9,6,FALSE),T15-HLOOKUP(V15,Masterf!$C$1:$CD$9,6,FALSE))</f>
        <v>#VALUE!</v>
      </c>
      <c r="AG15" s="32" t="e">
        <f>IF(E15="H",T15-HLOOKUP(V15,Masterh!$C$1:$CX$9,7,FALSE),T15-HLOOKUP(V15,Masterf!$C$1:$CD$9,7,FALSE))</f>
        <v>#VALUE!</v>
      </c>
      <c r="AH15" s="32" t="e">
        <f>IF(E15="H",T15-HLOOKUP(V15,Masterh!$C$1:$CX$9,8,FALSE),T15-HLOOKUP(V15,Masterf!$C$1:$CD$9,8,FALSE))</f>
        <v>#VALUE!</v>
      </c>
      <c r="AI15" s="32" t="e">
        <f>IF(E15="H",T15-HLOOKUP(V15,Masterh!$C$1:$CX$9,9,FALSE),T15-HLOOKUP(V15,Masterf!$C$1:$CD$9,9,FALSE))</f>
        <v>#VALUE!</v>
      </c>
      <c r="AJ15" s="51" t="str">
        <f t="shared" si="0"/>
        <v xml:space="preserve"> </v>
      </c>
      <c r="AK15" s="37"/>
      <c r="AL15" s="52" t="str">
        <f t="shared" si="1"/>
        <v xml:space="preserve"> </v>
      </c>
      <c r="AM15" s="53" t="str">
        <f t="shared" si="2"/>
        <v xml:space="preserve"> </v>
      </c>
      <c r="AN15" s="37" t="e">
        <f>IF(AND(H15&lt;1920),VLOOKUP(K15,Masterh!$F$11:$P$29,11),IF(AND(H15&gt;=1920,H15&lt;1941),VLOOKUP(K15,Masterh!$F$11:$P$29,11),IF(AND(H15&gt;=1941,H15&lt;1946),VLOOKUP(K15,Masterh!$F$11:$P$29,10),IF(AND(H15&gt;=1946,H15&lt;1951),VLOOKUP(K15,Masterh!$F$11:$P$29,9),IF(AND(H15&gt;=1951,H15&lt;1956),VLOOKUP(K15,Masterh!$F$11:$P$29,8),IF(AND(H15&gt;=1956,H15&lt;1961),VLOOKUP(K15,Masterh!$F$11:$P$29,7),IF(AND(H15&gt;=1961,H15&lt;1966),VLOOKUP(K15,Masterh!$F$11:$P$29,6),IF(AND(H15&gt;=1966,H15&lt;1971),VLOOKUP(K15,Masterh!$F$11:$P$29,5),IF(AND(H15&gt;=1971,H15&lt;1976),VLOOKUP(K15,Masterh!$F$11:$P$29,4),IF(AND(H15&gt;=1976,H15&lt;1981),VLOOKUP(K15,Masterh!$F$11:$P$29,3),IF(AND(H15&gt;=1981,H15&lt;1986),VLOOKUP(K15,Masterh!$F$11:$P$29,2),"SENIOR")))))))))))</f>
        <v>#N/A</v>
      </c>
      <c r="AO15" s="37" t="e">
        <f>IF(AND(H15&lt;1951),VLOOKUP(K15,Masterf!$F$11:$N$25,9),IF(AND(H15&gt;=1951,H15&lt;1956),VLOOKUP(K15,Masterf!$F$11:$N$25,8),IF(AND(H15&gt;=1956,H15&lt;1961),VLOOKUP(K15,Masterf!$F$11:$N$25,7),IF(AND(H15&gt;=1961,H15&lt;1966),VLOOKUP(K15,Masterf!$F$11:$N$25,6),IF(AND(H15&gt;=1966,H15&lt;1971),VLOOKUP(K15,Masterf!$F$11:$N$25,5),IF(AND(H15&gt;=1971,H15&lt;1976),VLOOKUP(K15,Masterf!$F$11:$N$25,4),IF(AND(H15&gt;=1976,H15&lt;1981),VLOOKUP(K15,Masterf!$F$11:$N$25,3),IF(AND(H15&gt;=1981,H15&lt;1986),VLOOKUP(K15,Masterf!$F$11:$N$25,2),"SENIOR"))))))))</f>
        <v>#N/A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</row>
    <row r="16" spans="1:124" s="5" customFormat="1" ht="30" customHeight="1" x14ac:dyDescent="0.2">
      <c r="B16" s="170"/>
      <c r="C16" s="171"/>
      <c r="D16" s="172"/>
      <c r="E16" s="173"/>
      <c r="F16" s="174" t="s">
        <v>30</v>
      </c>
      <c r="G16" s="175" t="s">
        <v>30</v>
      </c>
      <c r="H16" s="176"/>
      <c r="I16" s="177"/>
      <c r="J16" s="178" t="s">
        <v>30</v>
      </c>
      <c r="K16" s="179"/>
      <c r="L16" s="180"/>
      <c r="M16" s="181"/>
      <c r="N16" s="181"/>
      <c r="O16" s="182" t="str">
        <f t="shared" si="3"/>
        <v/>
      </c>
      <c r="P16" s="180"/>
      <c r="Q16" s="181"/>
      <c r="R16" s="181"/>
      <c r="S16" s="182" t="str">
        <f t="shared" si="4"/>
        <v/>
      </c>
      <c r="T16" s="207" t="str">
        <f t="shared" si="5"/>
        <v/>
      </c>
      <c r="U16" s="183" t="str">
        <f t="shared" si="8"/>
        <v xml:space="preserve">   </v>
      </c>
      <c r="V16" s="184" t="str">
        <f t="shared" si="6"/>
        <v xml:space="preserve"> </v>
      </c>
      <c r="W16" s="185" t="str">
        <f t="shared" si="7"/>
        <v/>
      </c>
      <c r="X16" s="209" t="str">
        <f>IF(E16="","",W16*VLOOKUP(2020-H16,Masterh!C$17:D$72,2,FALSE))</f>
        <v/>
      </c>
      <c r="Y16" s="73"/>
      <c r="AA16" s="37"/>
      <c r="AB16" s="32" t="e">
        <f>IF(E16="H",T16-HLOOKUP(V16,Masterh!$C$1:$CX$9,2,FALSE),T16-HLOOKUP(V16,Masterf!$C$1:$CD$9,2,FALSE))</f>
        <v>#VALUE!</v>
      </c>
      <c r="AC16" s="32" t="e">
        <f>IF(E16="H",T16-HLOOKUP(V16,Masterh!$C$1:$CX$9,3,FALSE),T16-HLOOKUP(V16,Masterf!$C$1:$CD$9,3,FALSE))</f>
        <v>#VALUE!</v>
      </c>
      <c r="AD16" s="32" t="e">
        <f>IF(E16="H",T16-HLOOKUP(V16,Masterh!$C$1:$CX$9,4,FALSE),T16-HLOOKUP(V16,Masterf!$C$1:$CD$9,4,FALSE))</f>
        <v>#VALUE!</v>
      </c>
      <c r="AE16" s="32" t="e">
        <f>IF(E16="H",T16-HLOOKUP(V16,Masterh!$C$1:$CX$9,5,FALSE),T16-HLOOKUP(V16,Masterf!$C$1:$CD$9,5,FALSE))</f>
        <v>#VALUE!</v>
      </c>
      <c r="AF16" s="32" t="e">
        <f>IF(E16="H",T16-HLOOKUP(V16,Masterh!$C$1:$CX$9,6,FALSE),T16-HLOOKUP(V16,Masterf!$C$1:$CD$9,6,FALSE))</f>
        <v>#VALUE!</v>
      </c>
      <c r="AG16" s="32" t="e">
        <f>IF(E16="H",T16-HLOOKUP(V16,Masterh!$C$1:$CX$9,7,FALSE),T16-HLOOKUP(V16,Masterf!$C$1:$CD$9,7,FALSE))</f>
        <v>#VALUE!</v>
      </c>
      <c r="AH16" s="32" t="e">
        <f>IF(E16="H",T16-HLOOKUP(V16,Masterh!$C$1:$CX$9,8,FALSE),T16-HLOOKUP(V16,Masterf!$C$1:$CD$9,8,FALSE))</f>
        <v>#VALUE!</v>
      </c>
      <c r="AI16" s="32" t="e">
        <f>IF(E16="H",T16-HLOOKUP(V16,Masterh!$C$1:$CX$9,9,FALSE),T16-HLOOKUP(V16,Masterf!$C$1:$CD$9,9,FALSE))</f>
        <v>#VALUE!</v>
      </c>
      <c r="AJ16" s="51" t="str">
        <f t="shared" si="0"/>
        <v xml:space="preserve"> </v>
      </c>
      <c r="AK16" s="37"/>
      <c r="AL16" s="52" t="str">
        <f t="shared" si="1"/>
        <v xml:space="preserve"> </v>
      </c>
      <c r="AM16" s="53" t="str">
        <f t="shared" si="2"/>
        <v xml:space="preserve"> </v>
      </c>
      <c r="AN16" s="37" t="e">
        <f>IF(AND(H16&lt;1920),VLOOKUP(K16,Masterh!$F$11:$P$29,11),IF(AND(H16&gt;=1920,H16&lt;1941),VLOOKUP(K16,Masterh!$F$11:$P$29,11),IF(AND(H16&gt;=1941,H16&lt;1946),VLOOKUP(K16,Masterh!$F$11:$P$29,10),IF(AND(H16&gt;=1946,H16&lt;1951),VLOOKUP(K16,Masterh!$F$11:$P$29,9),IF(AND(H16&gt;=1951,H16&lt;1956),VLOOKUP(K16,Masterh!$F$11:$P$29,8),IF(AND(H16&gt;=1956,H16&lt;1961),VLOOKUP(K16,Masterh!$F$11:$P$29,7),IF(AND(H16&gt;=1961,H16&lt;1966),VLOOKUP(K16,Masterh!$F$11:$P$29,6),IF(AND(H16&gt;=1966,H16&lt;1971),VLOOKUP(K16,Masterh!$F$11:$P$29,5),IF(AND(H16&gt;=1971,H16&lt;1976),VLOOKUP(K16,Masterh!$F$11:$P$29,4),IF(AND(H16&gt;=1976,H16&lt;1981),VLOOKUP(K16,Masterh!$F$11:$P$29,3),IF(AND(H16&gt;=1981,H16&lt;1986),VLOOKUP(K16,Masterh!$F$11:$P$29,2),"SENIOR")))))))))))</f>
        <v>#N/A</v>
      </c>
      <c r="AO16" s="37" t="e">
        <f>IF(AND(H16&lt;1951),VLOOKUP(K16,Masterf!$F$11:$N$25,9),IF(AND(H16&gt;=1951,H16&lt;1956),VLOOKUP(K16,Masterf!$F$11:$N$25,8),IF(AND(H16&gt;=1956,H16&lt;1961),VLOOKUP(K16,Masterf!$F$11:$N$25,7),IF(AND(H16&gt;=1961,H16&lt;1966),VLOOKUP(K16,Masterf!$F$11:$N$25,6),IF(AND(H16&gt;=1966,H16&lt;1971),VLOOKUP(K16,Masterf!$F$11:$N$25,5),IF(AND(H16&gt;=1971,H16&lt;1976),VLOOKUP(K16,Masterf!$F$11:$N$25,4),IF(AND(H16&gt;=1976,H16&lt;1981),VLOOKUP(K16,Masterf!$F$11:$N$25,3),IF(AND(H16&gt;=1981,H16&lt;1986),VLOOKUP(K16,Masterf!$F$11:$N$25,2),"SENIOR"))))))))</f>
        <v>#N/A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</row>
    <row r="17" spans="2:124" s="5" customFormat="1" ht="30" customHeight="1" x14ac:dyDescent="0.2">
      <c r="B17" s="170"/>
      <c r="C17" s="171"/>
      <c r="D17" s="172"/>
      <c r="E17" s="173"/>
      <c r="F17" s="174" t="s">
        <v>30</v>
      </c>
      <c r="G17" s="175" t="s">
        <v>30</v>
      </c>
      <c r="H17" s="176"/>
      <c r="I17" s="177"/>
      <c r="J17" s="178" t="s">
        <v>30</v>
      </c>
      <c r="K17" s="179"/>
      <c r="L17" s="180"/>
      <c r="M17" s="181"/>
      <c r="N17" s="181"/>
      <c r="O17" s="182" t="str">
        <f t="shared" si="3"/>
        <v/>
      </c>
      <c r="P17" s="180"/>
      <c r="Q17" s="181"/>
      <c r="R17" s="181"/>
      <c r="S17" s="182" t="str">
        <f t="shared" si="4"/>
        <v/>
      </c>
      <c r="T17" s="207" t="str">
        <f t="shared" si="5"/>
        <v/>
      </c>
      <c r="U17" s="183" t="str">
        <f t="shared" si="8"/>
        <v xml:space="preserve">   </v>
      </c>
      <c r="V17" s="184" t="str">
        <f t="shared" si="6"/>
        <v xml:space="preserve"> </v>
      </c>
      <c r="W17" s="185" t="str">
        <f t="shared" si="7"/>
        <v/>
      </c>
      <c r="X17" s="209" t="str">
        <f>IF(E17="","",W17*VLOOKUP(2020-H17,Masterh!C$17:D$72,2,FALSE))</f>
        <v/>
      </c>
      <c r="Y17" s="73"/>
      <c r="AA17" s="37"/>
      <c r="AB17" s="32" t="e">
        <f>IF(E17="H",T17-HLOOKUP(V17,Masterh!$C$1:$CX$9,2,FALSE),T17-HLOOKUP(V17,Masterf!$C$1:$CD$9,2,FALSE))</f>
        <v>#VALUE!</v>
      </c>
      <c r="AC17" s="32" t="e">
        <f>IF(E17="H",T17-HLOOKUP(V17,Masterh!$C$1:$CX$9,3,FALSE),T17-HLOOKUP(V17,Masterf!$C$1:$CD$9,3,FALSE))</f>
        <v>#VALUE!</v>
      </c>
      <c r="AD17" s="32" t="e">
        <f>IF(E17="H",T17-HLOOKUP(V17,Masterh!$C$1:$CX$9,4,FALSE),T17-HLOOKUP(V17,Masterf!$C$1:$CD$9,4,FALSE))</f>
        <v>#VALUE!</v>
      </c>
      <c r="AE17" s="32" t="e">
        <f>IF(E17="H",T17-HLOOKUP(V17,Masterh!$C$1:$CX$9,5,FALSE),T17-HLOOKUP(V17,Masterf!$C$1:$CD$9,5,FALSE))</f>
        <v>#VALUE!</v>
      </c>
      <c r="AF17" s="32" t="e">
        <f>IF(E17="H",T17-HLOOKUP(V17,Masterh!$C$1:$CX$9,6,FALSE),T17-HLOOKUP(V17,Masterf!$C$1:$CD$9,6,FALSE))</f>
        <v>#VALUE!</v>
      </c>
      <c r="AG17" s="32" t="e">
        <f>IF(E17="H",T17-HLOOKUP(V17,Masterh!$C$1:$CX$9,7,FALSE),T17-HLOOKUP(V17,Masterf!$C$1:$CD$9,7,FALSE))</f>
        <v>#VALUE!</v>
      </c>
      <c r="AH17" s="32" t="e">
        <f>IF(E17="H",T17-HLOOKUP(V17,Masterh!$C$1:$CX$9,8,FALSE),T17-HLOOKUP(V17,Masterf!$C$1:$CD$9,8,FALSE))</f>
        <v>#VALUE!</v>
      </c>
      <c r="AI17" s="32" t="e">
        <f>IF(E17="H",T17-HLOOKUP(V17,Masterh!$C$1:$CX$9,9,FALSE),T17-HLOOKUP(V17,Masterf!$C$1:$CD$9,9,FALSE))</f>
        <v>#VALUE!</v>
      </c>
      <c r="AJ17" s="51" t="str">
        <f t="shared" si="0"/>
        <v xml:space="preserve"> </v>
      </c>
      <c r="AK17" s="37"/>
      <c r="AL17" s="52" t="str">
        <f t="shared" si="1"/>
        <v xml:space="preserve"> </v>
      </c>
      <c r="AM17" s="53" t="str">
        <f t="shared" si="2"/>
        <v xml:space="preserve"> </v>
      </c>
      <c r="AN17" s="37" t="e">
        <f>IF(AND(H17&lt;1920),VLOOKUP(K17,Masterh!$F$11:$P$29,11),IF(AND(H17&gt;=1920,H17&lt;1941),VLOOKUP(K17,Masterh!$F$11:$P$29,11),IF(AND(H17&gt;=1941,H17&lt;1946),VLOOKUP(K17,Masterh!$F$11:$P$29,10),IF(AND(H17&gt;=1946,H17&lt;1951),VLOOKUP(K17,Masterh!$F$11:$P$29,9),IF(AND(H17&gt;=1951,H17&lt;1956),VLOOKUP(K17,Masterh!$F$11:$P$29,8),IF(AND(H17&gt;=1956,H17&lt;1961),VLOOKUP(K17,Masterh!$F$11:$P$29,7),IF(AND(H17&gt;=1961,H17&lt;1966),VLOOKUP(K17,Masterh!$F$11:$P$29,6),IF(AND(H17&gt;=1966,H17&lt;1971),VLOOKUP(K17,Masterh!$F$11:$P$29,5),IF(AND(H17&gt;=1971,H17&lt;1976),VLOOKUP(K17,Masterh!$F$11:$P$29,4),IF(AND(H17&gt;=1976,H17&lt;1981),VLOOKUP(K17,Masterh!$F$11:$P$29,3),IF(AND(H17&gt;=1981,H17&lt;1986),VLOOKUP(K17,Masterh!$F$11:$P$29,2),"SENIOR")))))))))))</f>
        <v>#N/A</v>
      </c>
      <c r="AO17" s="37" t="e">
        <f>IF(AND(H17&lt;1951),VLOOKUP(K17,Masterf!$F$11:$N$25,9),IF(AND(H17&gt;=1951,H17&lt;1956),VLOOKUP(K17,Masterf!$F$11:$N$25,8),IF(AND(H17&gt;=1956,H17&lt;1961),VLOOKUP(K17,Masterf!$F$11:$N$25,7),IF(AND(H17&gt;=1961,H17&lt;1966),VLOOKUP(K17,Masterf!$F$11:$N$25,6),IF(AND(H17&gt;=1966,H17&lt;1971),VLOOKUP(K17,Masterf!$F$11:$N$25,5),IF(AND(H17&gt;=1971,H17&lt;1976),VLOOKUP(K17,Masterf!$F$11:$N$25,4),IF(AND(H17&gt;=1976,H17&lt;1981),VLOOKUP(K17,Masterf!$F$11:$N$25,3),IF(AND(H17&gt;=1981,H17&lt;1986),VLOOKUP(K17,Masterf!$F$11:$N$25,2),"SENIOR"))))))))</f>
        <v>#N/A</v>
      </c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2:124" s="5" customFormat="1" ht="30" customHeight="1" x14ac:dyDescent="0.2">
      <c r="B18" s="170"/>
      <c r="C18" s="171"/>
      <c r="D18" s="172"/>
      <c r="E18" s="173"/>
      <c r="F18" s="174" t="s">
        <v>30</v>
      </c>
      <c r="G18" s="175" t="s">
        <v>30</v>
      </c>
      <c r="H18" s="176"/>
      <c r="I18" s="177"/>
      <c r="J18" s="178" t="s">
        <v>30</v>
      </c>
      <c r="K18" s="179"/>
      <c r="L18" s="180"/>
      <c r="M18" s="181"/>
      <c r="N18" s="181"/>
      <c r="O18" s="182" t="str">
        <f t="shared" si="3"/>
        <v/>
      </c>
      <c r="P18" s="180"/>
      <c r="Q18" s="181"/>
      <c r="R18" s="181"/>
      <c r="S18" s="182" t="str">
        <f t="shared" si="4"/>
        <v/>
      </c>
      <c r="T18" s="207" t="str">
        <f t="shared" si="5"/>
        <v/>
      </c>
      <c r="U18" s="183" t="str">
        <f t="shared" si="8"/>
        <v xml:space="preserve">   </v>
      </c>
      <c r="V18" s="184" t="str">
        <f t="shared" si="6"/>
        <v xml:space="preserve"> </v>
      </c>
      <c r="W18" s="185" t="str">
        <f t="shared" si="7"/>
        <v/>
      </c>
      <c r="X18" s="209" t="str">
        <f>IF(E18="","",W18*VLOOKUP(2020-H18,Masterh!C$17:D$72,2,FALSE))</f>
        <v/>
      </c>
      <c r="Y18" s="73"/>
      <c r="AA18" s="37"/>
      <c r="AB18" s="32" t="e">
        <f>IF(E18="H",T18-HLOOKUP(V18,Masterh!$C$1:$CX$9,2,FALSE),T18-HLOOKUP(V18,Masterf!$C$1:$CD$9,2,FALSE))</f>
        <v>#VALUE!</v>
      </c>
      <c r="AC18" s="32" t="e">
        <f>IF(E18="H",T18-HLOOKUP(V18,Masterh!$C$1:$CX$9,3,FALSE),T18-HLOOKUP(V18,Masterf!$C$1:$CD$9,3,FALSE))</f>
        <v>#VALUE!</v>
      </c>
      <c r="AD18" s="32" t="e">
        <f>IF(E18="H",T18-HLOOKUP(V18,Masterh!$C$1:$CX$9,4,FALSE),T18-HLOOKUP(V18,Masterf!$C$1:$CD$9,4,FALSE))</f>
        <v>#VALUE!</v>
      </c>
      <c r="AE18" s="32" t="e">
        <f>IF(E18="H",T18-HLOOKUP(V18,Masterh!$C$1:$CX$9,5,FALSE),T18-HLOOKUP(V18,Masterf!$C$1:$CD$9,5,FALSE))</f>
        <v>#VALUE!</v>
      </c>
      <c r="AF18" s="32" t="e">
        <f>IF(E18="H",T18-HLOOKUP(V18,Masterh!$C$1:$CX$9,6,FALSE),T18-HLOOKUP(V18,Masterf!$C$1:$CD$9,6,FALSE))</f>
        <v>#VALUE!</v>
      </c>
      <c r="AG18" s="32" t="e">
        <f>IF(E18="H",T18-HLOOKUP(V18,Masterh!$C$1:$CX$9,7,FALSE),T18-HLOOKUP(V18,Masterf!$C$1:$CD$9,7,FALSE))</f>
        <v>#VALUE!</v>
      </c>
      <c r="AH18" s="32" t="e">
        <f>IF(E18="H",T18-HLOOKUP(V18,Masterh!$C$1:$CX$9,8,FALSE),T18-HLOOKUP(V18,Masterf!$C$1:$CD$9,8,FALSE))</f>
        <v>#VALUE!</v>
      </c>
      <c r="AI18" s="32" t="e">
        <f>IF(E18="H",T18-HLOOKUP(V18,Masterh!$C$1:$CX$9,9,FALSE),T18-HLOOKUP(V18,Masterf!$C$1:$CD$9,9,FALSE))</f>
        <v>#VALUE!</v>
      </c>
      <c r="AJ18" s="51" t="str">
        <f t="shared" si="0"/>
        <v xml:space="preserve"> </v>
      </c>
      <c r="AK18" s="37"/>
      <c r="AL18" s="52" t="str">
        <f t="shared" si="1"/>
        <v xml:space="preserve"> </v>
      </c>
      <c r="AM18" s="53" t="str">
        <f t="shared" si="2"/>
        <v xml:space="preserve"> </v>
      </c>
      <c r="AN18" s="37" t="e">
        <f>IF(AND(H18&lt;1920),VLOOKUP(K18,Masterh!$F$11:$P$29,11),IF(AND(H18&gt;=1920,H18&lt;1941),VLOOKUP(K18,Masterh!$F$11:$P$29,11),IF(AND(H18&gt;=1941,H18&lt;1946),VLOOKUP(K18,Masterh!$F$11:$P$29,10),IF(AND(H18&gt;=1946,H18&lt;1951),VLOOKUP(K18,Masterh!$F$11:$P$29,9),IF(AND(H18&gt;=1951,H18&lt;1956),VLOOKUP(K18,Masterh!$F$11:$P$29,8),IF(AND(H18&gt;=1956,H18&lt;1961),VLOOKUP(K18,Masterh!$F$11:$P$29,7),IF(AND(H18&gt;=1961,H18&lt;1966),VLOOKUP(K18,Masterh!$F$11:$P$29,6),IF(AND(H18&gt;=1966,H18&lt;1971),VLOOKUP(K18,Masterh!$F$11:$P$29,5),IF(AND(H18&gt;=1971,H18&lt;1976),VLOOKUP(K18,Masterh!$F$11:$P$29,4),IF(AND(H18&gt;=1976,H18&lt;1981),VLOOKUP(K18,Masterh!$F$11:$P$29,3),IF(AND(H18&gt;=1981,H18&lt;1986),VLOOKUP(K18,Masterh!$F$11:$P$29,2),"SENIOR")))))))))))</f>
        <v>#N/A</v>
      </c>
      <c r="AO18" s="37" t="e">
        <f>IF(AND(H18&lt;1951),VLOOKUP(K18,Masterf!$F$11:$N$25,9),IF(AND(H18&gt;=1951,H18&lt;1956),VLOOKUP(K18,Masterf!$F$11:$N$25,8),IF(AND(H18&gt;=1956,H18&lt;1961),VLOOKUP(K18,Masterf!$F$11:$N$25,7),IF(AND(H18&gt;=1961,H18&lt;1966),VLOOKUP(K18,Masterf!$F$11:$N$25,6),IF(AND(H18&gt;=1966,H18&lt;1971),VLOOKUP(K18,Masterf!$F$11:$N$25,5),IF(AND(H18&gt;=1971,H18&lt;1976),VLOOKUP(K18,Masterf!$F$11:$N$25,4),IF(AND(H18&gt;=1976,H18&lt;1981),VLOOKUP(K18,Masterf!$F$11:$N$25,3),IF(AND(H18&gt;=1981,H18&lt;1986),VLOOKUP(K18,Masterf!$F$11:$N$25,2),"SENIOR"))))))))</f>
        <v>#N/A</v>
      </c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</row>
    <row r="19" spans="2:124" s="5" customFormat="1" ht="30" customHeight="1" x14ac:dyDescent="0.2">
      <c r="B19" s="170"/>
      <c r="C19" s="171"/>
      <c r="D19" s="172"/>
      <c r="E19" s="173"/>
      <c r="F19" s="174" t="s">
        <v>30</v>
      </c>
      <c r="G19" s="175" t="s">
        <v>30</v>
      </c>
      <c r="H19" s="176"/>
      <c r="I19" s="177"/>
      <c r="J19" s="178" t="s">
        <v>30</v>
      </c>
      <c r="K19" s="179"/>
      <c r="L19" s="180"/>
      <c r="M19" s="181"/>
      <c r="N19" s="181"/>
      <c r="O19" s="182" t="str">
        <f t="shared" si="3"/>
        <v/>
      </c>
      <c r="P19" s="180"/>
      <c r="Q19" s="181"/>
      <c r="R19" s="181"/>
      <c r="S19" s="182" t="str">
        <f t="shared" si="4"/>
        <v/>
      </c>
      <c r="T19" s="207" t="str">
        <f t="shared" si="5"/>
        <v/>
      </c>
      <c r="U19" s="183" t="str">
        <f t="shared" si="8"/>
        <v xml:space="preserve">   </v>
      </c>
      <c r="V19" s="184" t="str">
        <f t="shared" si="6"/>
        <v xml:space="preserve"> </v>
      </c>
      <c r="W19" s="185" t="str">
        <f t="shared" si="7"/>
        <v/>
      </c>
      <c r="X19" s="209" t="str">
        <f>IF(E19="","",W19*VLOOKUP(2020-H19,Masterh!C$17:D$72,2,FALSE))</f>
        <v/>
      </c>
      <c r="Y19" s="73"/>
      <c r="AA19" s="37"/>
      <c r="AB19" s="32" t="e">
        <f>IF(E19="H",T19-HLOOKUP(V19,Masterh!$C$1:$CX$9,2,FALSE),T19-HLOOKUP(V19,Masterf!$C$1:$CD$9,2,FALSE))</f>
        <v>#VALUE!</v>
      </c>
      <c r="AC19" s="32" t="e">
        <f>IF(E19="H",T19-HLOOKUP(V19,Masterh!$C$1:$CX$9,3,FALSE),T19-HLOOKUP(V19,Masterf!$C$1:$CD$9,3,FALSE))</f>
        <v>#VALUE!</v>
      </c>
      <c r="AD19" s="32" t="e">
        <f>IF(E19="H",T19-HLOOKUP(V19,Masterh!$C$1:$CX$9,4,FALSE),T19-HLOOKUP(V19,Masterf!$C$1:$CD$9,4,FALSE))</f>
        <v>#VALUE!</v>
      </c>
      <c r="AE19" s="32" t="e">
        <f>IF(E19="H",T19-HLOOKUP(V19,Masterh!$C$1:$CX$9,5,FALSE),T19-HLOOKUP(V19,Masterf!$C$1:$CD$9,5,FALSE))</f>
        <v>#VALUE!</v>
      </c>
      <c r="AF19" s="32" t="e">
        <f>IF(E19="H",T19-HLOOKUP(V19,Masterh!$C$1:$CX$9,6,FALSE),T19-HLOOKUP(V19,Masterf!$C$1:$CD$9,6,FALSE))</f>
        <v>#VALUE!</v>
      </c>
      <c r="AG19" s="32" t="e">
        <f>IF(E19="H",T19-HLOOKUP(V19,Masterh!$C$1:$CX$9,7,FALSE),T19-HLOOKUP(V19,Masterf!$C$1:$CD$9,7,FALSE))</f>
        <v>#VALUE!</v>
      </c>
      <c r="AH19" s="32" t="e">
        <f>IF(E19="H",T19-HLOOKUP(V19,Masterh!$C$1:$CX$9,8,FALSE),T19-HLOOKUP(V19,Masterf!$C$1:$CD$9,8,FALSE))</f>
        <v>#VALUE!</v>
      </c>
      <c r="AI19" s="32" t="e">
        <f>IF(E19="H",T19-HLOOKUP(V19,Masterh!$C$1:$CX$9,9,FALSE),T19-HLOOKUP(V19,Masterf!$C$1:$CD$9,9,FALSE))</f>
        <v>#VALUE!</v>
      </c>
      <c r="AJ19" s="51" t="str">
        <f t="shared" si="0"/>
        <v xml:space="preserve"> </v>
      </c>
      <c r="AK19" s="37"/>
      <c r="AL19" s="52" t="str">
        <f t="shared" si="1"/>
        <v xml:space="preserve"> </v>
      </c>
      <c r="AM19" s="53" t="str">
        <f t="shared" si="2"/>
        <v xml:space="preserve"> </v>
      </c>
      <c r="AN19" s="37" t="e">
        <f>IF(AND(H19&lt;1920),VLOOKUP(K19,Masterh!$F$11:$P$29,11),IF(AND(H19&gt;=1920,H19&lt;1941),VLOOKUP(K19,Masterh!$F$11:$P$29,11),IF(AND(H19&gt;=1941,H19&lt;1946),VLOOKUP(K19,Masterh!$F$11:$P$29,10),IF(AND(H19&gt;=1946,H19&lt;1951),VLOOKUP(K19,Masterh!$F$11:$P$29,9),IF(AND(H19&gt;=1951,H19&lt;1956),VLOOKUP(K19,Masterh!$F$11:$P$29,8),IF(AND(H19&gt;=1956,H19&lt;1961),VLOOKUP(K19,Masterh!$F$11:$P$29,7),IF(AND(H19&gt;=1961,H19&lt;1966),VLOOKUP(K19,Masterh!$F$11:$P$29,6),IF(AND(H19&gt;=1966,H19&lt;1971),VLOOKUP(K19,Masterh!$F$11:$P$29,5),IF(AND(H19&gt;=1971,H19&lt;1976),VLOOKUP(K19,Masterh!$F$11:$P$29,4),IF(AND(H19&gt;=1976,H19&lt;1981),VLOOKUP(K19,Masterh!$F$11:$P$29,3),IF(AND(H19&gt;=1981,H19&lt;1986),VLOOKUP(K19,Masterh!$F$11:$P$29,2),"SENIOR")))))))))))</f>
        <v>#N/A</v>
      </c>
      <c r="AO19" s="37" t="e">
        <f>IF(AND(H19&lt;1951),VLOOKUP(K19,Masterf!$F$11:$N$25,9),IF(AND(H19&gt;=1951,H19&lt;1956),VLOOKUP(K19,Masterf!$F$11:$N$25,8),IF(AND(H19&gt;=1956,H19&lt;1961),VLOOKUP(K19,Masterf!$F$11:$N$25,7),IF(AND(H19&gt;=1961,H19&lt;1966),VLOOKUP(K19,Masterf!$F$11:$N$25,6),IF(AND(H19&gt;=1966,H19&lt;1971),VLOOKUP(K19,Masterf!$F$11:$N$25,5),IF(AND(H19&gt;=1971,H19&lt;1976),VLOOKUP(K19,Masterf!$F$11:$N$25,4),IF(AND(H19&gt;=1976,H19&lt;1981),VLOOKUP(K19,Masterf!$F$11:$N$25,3),IF(AND(H19&gt;=1981,H19&lt;1986),VLOOKUP(K19,Masterf!$F$11:$N$25,2),"SENIOR"))))))))</f>
        <v>#N/A</v>
      </c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2:124" s="5" customFormat="1" ht="30" customHeight="1" x14ac:dyDescent="0.2">
      <c r="B20" s="170"/>
      <c r="C20" s="171"/>
      <c r="D20" s="172"/>
      <c r="E20" s="173"/>
      <c r="F20" s="174" t="s">
        <v>30</v>
      </c>
      <c r="G20" s="175" t="s">
        <v>30</v>
      </c>
      <c r="H20" s="176"/>
      <c r="I20" s="177"/>
      <c r="J20" s="178" t="s">
        <v>30</v>
      </c>
      <c r="K20" s="179"/>
      <c r="L20" s="180"/>
      <c r="M20" s="181"/>
      <c r="N20" s="181"/>
      <c r="O20" s="182" t="str">
        <f t="shared" si="3"/>
        <v/>
      </c>
      <c r="P20" s="180"/>
      <c r="Q20" s="181"/>
      <c r="R20" s="181"/>
      <c r="S20" s="182" t="str">
        <f t="shared" si="4"/>
        <v/>
      </c>
      <c r="T20" s="207" t="str">
        <f t="shared" si="5"/>
        <v/>
      </c>
      <c r="U20" s="183" t="str">
        <f t="shared" si="8"/>
        <v xml:space="preserve">   </v>
      </c>
      <c r="V20" s="184" t="str">
        <f t="shared" si="6"/>
        <v xml:space="preserve"> </v>
      </c>
      <c r="W20" s="185" t="str">
        <f t="shared" si="7"/>
        <v/>
      </c>
      <c r="X20" s="209" t="str">
        <f>IF(E20="","",W20*VLOOKUP(2020-H20,Masterh!C$17:D$72,2,FALSE))</f>
        <v/>
      </c>
      <c r="Y20" s="73"/>
      <c r="AA20" s="37"/>
      <c r="AB20" s="32" t="e">
        <f>IF(E20="H",T20-HLOOKUP(V20,Masterh!$C$1:$CX$9,2,FALSE),T20-HLOOKUP(V20,Masterf!$C$1:$CD$9,2,FALSE))</f>
        <v>#VALUE!</v>
      </c>
      <c r="AC20" s="32" t="e">
        <f>IF(E20="H",T20-HLOOKUP(V20,Masterh!$C$1:$CX$9,3,FALSE),T20-HLOOKUP(V20,Masterf!$C$1:$CD$9,3,FALSE))</f>
        <v>#VALUE!</v>
      </c>
      <c r="AD20" s="32" t="e">
        <f>IF(E20="H",T20-HLOOKUP(V20,Masterh!$C$1:$CX$9,4,FALSE),T20-HLOOKUP(V20,Masterf!$C$1:$CD$9,4,FALSE))</f>
        <v>#VALUE!</v>
      </c>
      <c r="AE20" s="32" t="e">
        <f>IF(E20="H",T20-HLOOKUP(V20,Masterh!$C$1:$CX$9,5,FALSE),T20-HLOOKUP(V20,Masterf!$C$1:$CD$9,5,FALSE))</f>
        <v>#VALUE!</v>
      </c>
      <c r="AF20" s="32" t="e">
        <f>IF(E20="H",T20-HLOOKUP(V20,Masterh!$C$1:$CX$9,6,FALSE),T20-HLOOKUP(V20,Masterf!$C$1:$CD$9,6,FALSE))</f>
        <v>#VALUE!</v>
      </c>
      <c r="AG20" s="32" t="e">
        <f>IF(E20="H",T20-HLOOKUP(V20,Masterh!$C$1:$CX$9,7,FALSE),T20-HLOOKUP(V20,Masterf!$C$1:$CD$9,7,FALSE))</f>
        <v>#VALUE!</v>
      </c>
      <c r="AH20" s="32" t="e">
        <f>IF(E20="H",T20-HLOOKUP(V20,Masterh!$C$1:$CX$9,8,FALSE),T20-HLOOKUP(V20,Masterf!$C$1:$CD$9,8,FALSE))</f>
        <v>#VALUE!</v>
      </c>
      <c r="AI20" s="32" t="e">
        <f>IF(E20="H",T20-HLOOKUP(V20,Masterh!$C$1:$CX$9,9,FALSE),T20-HLOOKUP(V20,Masterf!$C$1:$CD$9,9,FALSE))</f>
        <v>#VALUE!</v>
      </c>
      <c r="AJ20" s="51" t="str">
        <f t="shared" si="0"/>
        <v xml:space="preserve"> </v>
      </c>
      <c r="AK20" s="37"/>
      <c r="AL20" s="52" t="str">
        <f t="shared" si="1"/>
        <v xml:space="preserve"> </v>
      </c>
      <c r="AM20" s="53" t="str">
        <f t="shared" si="2"/>
        <v xml:space="preserve"> </v>
      </c>
      <c r="AN20" s="37" t="e">
        <f>IF(AND(H20&lt;1920),VLOOKUP(K20,Masterh!$F$11:$P$29,11),IF(AND(H20&gt;=1920,H20&lt;1941),VLOOKUP(K20,Masterh!$F$11:$P$29,11),IF(AND(H20&gt;=1941,H20&lt;1946),VLOOKUP(K20,Masterh!$F$11:$P$29,10),IF(AND(H20&gt;=1946,H20&lt;1951),VLOOKUP(K20,Masterh!$F$11:$P$29,9),IF(AND(H20&gt;=1951,H20&lt;1956),VLOOKUP(K20,Masterh!$F$11:$P$29,8),IF(AND(H20&gt;=1956,H20&lt;1961),VLOOKUP(K20,Masterh!$F$11:$P$29,7),IF(AND(H20&gt;=1961,H20&lt;1966),VLOOKUP(K20,Masterh!$F$11:$P$29,6),IF(AND(H20&gt;=1966,H20&lt;1971),VLOOKUP(K20,Masterh!$F$11:$P$29,5),IF(AND(H20&gt;=1971,H20&lt;1976),VLOOKUP(K20,Masterh!$F$11:$P$29,4),IF(AND(H20&gt;=1976,H20&lt;1981),VLOOKUP(K20,Masterh!$F$11:$P$29,3),IF(AND(H20&gt;=1981,H20&lt;1986),VLOOKUP(K20,Masterh!$F$11:$P$29,2),"SENIOR")))))))))))</f>
        <v>#N/A</v>
      </c>
      <c r="AO20" s="37" t="e">
        <f>IF(AND(H20&lt;1951),VLOOKUP(K20,Masterf!$F$11:$N$25,9),IF(AND(H20&gt;=1951,H20&lt;1956),VLOOKUP(K20,Masterf!$F$11:$N$25,8),IF(AND(H20&gt;=1956,H20&lt;1961),VLOOKUP(K20,Masterf!$F$11:$N$25,7),IF(AND(H20&gt;=1961,H20&lt;1966),VLOOKUP(K20,Masterf!$F$11:$N$25,6),IF(AND(H20&gt;=1966,H20&lt;1971),VLOOKUP(K20,Masterf!$F$11:$N$25,5),IF(AND(H20&gt;=1971,H20&lt;1976),VLOOKUP(K20,Masterf!$F$11:$N$25,4),IF(AND(H20&gt;=1976,H20&lt;1981),VLOOKUP(K20,Masterf!$F$11:$N$25,3),IF(AND(H20&gt;=1981,H20&lt;1986),VLOOKUP(K20,Masterf!$F$11:$N$25,2),"SENIOR"))))))))</f>
        <v>#N/A</v>
      </c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1" spans="2:124" s="5" customFormat="1" ht="30" customHeight="1" x14ac:dyDescent="0.2">
      <c r="B21" s="170"/>
      <c r="C21" s="171"/>
      <c r="D21" s="172"/>
      <c r="E21" s="173"/>
      <c r="F21" s="174" t="s">
        <v>30</v>
      </c>
      <c r="G21" s="175" t="s">
        <v>30</v>
      </c>
      <c r="H21" s="176"/>
      <c r="I21" s="177"/>
      <c r="J21" s="178" t="s">
        <v>30</v>
      </c>
      <c r="K21" s="179"/>
      <c r="L21" s="180"/>
      <c r="M21" s="181"/>
      <c r="N21" s="181"/>
      <c r="O21" s="182" t="str">
        <f t="shared" si="3"/>
        <v/>
      </c>
      <c r="P21" s="180"/>
      <c r="Q21" s="181"/>
      <c r="R21" s="181"/>
      <c r="S21" s="182" t="str">
        <f t="shared" si="4"/>
        <v/>
      </c>
      <c r="T21" s="207" t="str">
        <f t="shared" si="5"/>
        <v/>
      </c>
      <c r="U21" s="183" t="str">
        <f t="shared" si="8"/>
        <v xml:space="preserve">   </v>
      </c>
      <c r="V21" s="184" t="str">
        <f t="shared" si="6"/>
        <v xml:space="preserve"> </v>
      </c>
      <c r="W21" s="185" t="str">
        <f t="shared" si="7"/>
        <v/>
      </c>
      <c r="X21" s="209" t="str">
        <f>IF(E21="","",W21*VLOOKUP(2020-H21,Masterh!C$17:D$72,2,FALSE))</f>
        <v/>
      </c>
      <c r="Y21" s="73"/>
      <c r="AA21" s="37"/>
      <c r="AB21" s="32" t="e">
        <f>IF(E21="H",T21-HLOOKUP(V21,Masterh!$C$1:$CX$9,2,FALSE),T21-HLOOKUP(V21,Masterf!$C$1:$CD$9,2,FALSE))</f>
        <v>#VALUE!</v>
      </c>
      <c r="AC21" s="32" t="e">
        <f>IF(E21="H",T21-HLOOKUP(V21,Masterh!$C$1:$CX$9,3,FALSE),T21-HLOOKUP(V21,Masterf!$C$1:$CD$9,3,FALSE))</f>
        <v>#VALUE!</v>
      </c>
      <c r="AD21" s="32" t="e">
        <f>IF(E21="H",T21-HLOOKUP(V21,Masterh!$C$1:$CX$9,4,FALSE),T21-HLOOKUP(V21,Masterf!$C$1:$CD$9,4,FALSE))</f>
        <v>#VALUE!</v>
      </c>
      <c r="AE21" s="32" t="e">
        <f>IF(E21="H",T21-HLOOKUP(V21,Masterh!$C$1:$CX$9,5,FALSE),T21-HLOOKUP(V21,Masterf!$C$1:$CD$9,5,FALSE))</f>
        <v>#VALUE!</v>
      </c>
      <c r="AF21" s="32" t="e">
        <f>IF(E21="H",T21-HLOOKUP(V21,Masterh!$C$1:$CX$9,6,FALSE),T21-HLOOKUP(V21,Masterf!$C$1:$CD$9,6,FALSE))</f>
        <v>#VALUE!</v>
      </c>
      <c r="AG21" s="32" t="e">
        <f>IF(E21="H",T21-HLOOKUP(V21,Masterh!$C$1:$CX$9,7,FALSE),T21-HLOOKUP(V21,Masterf!$C$1:$CD$9,7,FALSE))</f>
        <v>#VALUE!</v>
      </c>
      <c r="AH21" s="32" t="e">
        <f>IF(E21="H",T21-HLOOKUP(V21,Masterh!$C$1:$CX$9,8,FALSE),T21-HLOOKUP(V21,Masterf!$C$1:$CD$9,8,FALSE))</f>
        <v>#VALUE!</v>
      </c>
      <c r="AI21" s="32" t="e">
        <f>IF(E21="H",T21-HLOOKUP(V21,Masterh!$C$1:$CX$9,9,FALSE),T21-HLOOKUP(V21,Masterf!$C$1:$CD$9,9,FALSE))</f>
        <v>#VALUE!</v>
      </c>
      <c r="AJ21" s="51" t="str">
        <f t="shared" si="0"/>
        <v xml:space="preserve"> </v>
      </c>
      <c r="AK21" s="37"/>
      <c r="AL21" s="52" t="str">
        <f t="shared" si="1"/>
        <v xml:space="preserve"> </v>
      </c>
      <c r="AM21" s="53" t="str">
        <f t="shared" si="2"/>
        <v xml:space="preserve"> </v>
      </c>
      <c r="AN21" s="37" t="e">
        <f>IF(AND(H21&lt;1920),VLOOKUP(K21,Masterh!$F$11:$P$29,11),IF(AND(H21&gt;=1920,H21&lt;1941),VLOOKUP(K21,Masterh!$F$11:$P$29,11),IF(AND(H21&gt;=1941,H21&lt;1946),VLOOKUP(K21,Masterh!$F$11:$P$29,10),IF(AND(H21&gt;=1946,H21&lt;1951),VLOOKUP(K21,Masterh!$F$11:$P$29,9),IF(AND(H21&gt;=1951,H21&lt;1956),VLOOKUP(K21,Masterh!$F$11:$P$29,8),IF(AND(H21&gt;=1956,H21&lt;1961),VLOOKUP(K21,Masterh!$F$11:$P$29,7),IF(AND(H21&gt;=1961,H21&lt;1966),VLOOKUP(K21,Masterh!$F$11:$P$29,6),IF(AND(H21&gt;=1966,H21&lt;1971),VLOOKUP(K21,Masterh!$F$11:$P$29,5),IF(AND(H21&gt;=1971,H21&lt;1976),VLOOKUP(K21,Masterh!$F$11:$P$29,4),IF(AND(H21&gt;=1976,H21&lt;1981),VLOOKUP(K21,Masterh!$F$11:$P$29,3),IF(AND(H21&gt;=1981,H21&lt;1986),VLOOKUP(K21,Masterh!$F$11:$P$29,2),"SENIOR")))))))))))</f>
        <v>#N/A</v>
      </c>
      <c r="AO21" s="37" t="e">
        <f>IF(AND(H21&lt;1951),VLOOKUP(K21,Masterf!$F$11:$N$25,9),IF(AND(H21&gt;=1951,H21&lt;1956),VLOOKUP(K21,Masterf!$F$11:$N$25,8),IF(AND(H21&gt;=1956,H21&lt;1961),VLOOKUP(K21,Masterf!$F$11:$N$25,7),IF(AND(H21&gt;=1961,H21&lt;1966),VLOOKUP(K21,Masterf!$F$11:$N$25,6),IF(AND(H21&gt;=1966,H21&lt;1971),VLOOKUP(K21,Masterf!$F$11:$N$25,5),IF(AND(H21&gt;=1971,H21&lt;1976),VLOOKUP(K21,Masterf!$F$11:$N$25,4),IF(AND(H21&gt;=1976,H21&lt;1981),VLOOKUP(K21,Masterf!$F$11:$N$25,3),IF(AND(H21&gt;=1981,H21&lt;1986),VLOOKUP(K21,Masterf!$F$11:$N$25,2),"SENIOR"))))))))</f>
        <v>#N/A</v>
      </c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</row>
    <row r="22" spans="2:124" s="5" customFormat="1" ht="30" customHeight="1" x14ac:dyDescent="0.2">
      <c r="B22" s="170"/>
      <c r="C22" s="171"/>
      <c r="D22" s="172"/>
      <c r="E22" s="173"/>
      <c r="F22" s="174" t="s">
        <v>30</v>
      </c>
      <c r="G22" s="175" t="s">
        <v>30</v>
      </c>
      <c r="H22" s="176"/>
      <c r="I22" s="177"/>
      <c r="J22" s="178" t="s">
        <v>30</v>
      </c>
      <c r="K22" s="179"/>
      <c r="L22" s="180"/>
      <c r="M22" s="181"/>
      <c r="N22" s="181"/>
      <c r="O22" s="182" t="str">
        <f t="shared" si="3"/>
        <v/>
      </c>
      <c r="P22" s="180"/>
      <c r="Q22" s="181"/>
      <c r="R22" s="181"/>
      <c r="S22" s="182" t="str">
        <f t="shared" si="4"/>
        <v/>
      </c>
      <c r="T22" s="207" t="str">
        <f t="shared" si="5"/>
        <v/>
      </c>
      <c r="U22" s="183" t="str">
        <f t="shared" si="8"/>
        <v xml:space="preserve">   </v>
      </c>
      <c r="V22" s="184" t="str">
        <f t="shared" si="6"/>
        <v xml:space="preserve"> </v>
      </c>
      <c r="W22" s="185" t="str">
        <f t="shared" si="7"/>
        <v/>
      </c>
      <c r="X22" s="209" t="str">
        <f>IF(E22="","",W22*VLOOKUP(2020-H22,Masterh!C$17:D$72,2,FALSE))</f>
        <v/>
      </c>
      <c r="Y22" s="73"/>
      <c r="AA22" s="37"/>
      <c r="AB22" s="32" t="e">
        <f>IF(E22="H",T22-HLOOKUP(V22,Masterh!$C$1:$CX$9,2,FALSE),T22-HLOOKUP(V22,Masterf!$C$1:$CD$9,2,FALSE))</f>
        <v>#VALUE!</v>
      </c>
      <c r="AC22" s="32" t="e">
        <f>IF(E22="H",T22-HLOOKUP(V22,Masterh!$C$1:$CX$9,3,FALSE),T22-HLOOKUP(V22,Masterf!$C$1:$CD$9,3,FALSE))</f>
        <v>#VALUE!</v>
      </c>
      <c r="AD22" s="32" t="e">
        <f>IF(E22="H",T22-HLOOKUP(V22,Masterh!$C$1:$CX$9,4,FALSE),T22-HLOOKUP(V22,Masterf!$C$1:$CD$9,4,FALSE))</f>
        <v>#VALUE!</v>
      </c>
      <c r="AE22" s="32" t="e">
        <f>IF(E22="H",T22-HLOOKUP(V22,Masterh!$C$1:$CX$9,5,FALSE),T22-HLOOKUP(V22,Masterf!$C$1:$CD$9,5,FALSE))</f>
        <v>#VALUE!</v>
      </c>
      <c r="AF22" s="32" t="e">
        <f>IF(E22="H",T22-HLOOKUP(V22,Masterh!$C$1:$CX$9,6,FALSE),T22-HLOOKUP(V22,Masterf!$C$1:$CD$9,6,FALSE))</f>
        <v>#VALUE!</v>
      </c>
      <c r="AG22" s="32" t="e">
        <f>IF(E22="H",T22-HLOOKUP(V22,Masterh!$C$1:$CX$9,7,FALSE),T22-HLOOKUP(V22,Masterf!$C$1:$CD$9,7,FALSE))</f>
        <v>#VALUE!</v>
      </c>
      <c r="AH22" s="32" t="e">
        <f>IF(E22="H",T22-HLOOKUP(V22,Masterh!$C$1:$CX$9,8,FALSE),T22-HLOOKUP(V22,Masterf!$C$1:$CD$9,8,FALSE))</f>
        <v>#VALUE!</v>
      </c>
      <c r="AI22" s="32" t="e">
        <f>IF(E22="H",T22-HLOOKUP(V22,Masterh!$C$1:$CX$9,9,FALSE),T22-HLOOKUP(V22,Masterf!$C$1:$CD$9,9,FALSE))</f>
        <v>#VALUE!</v>
      </c>
      <c r="AJ22" s="51" t="str">
        <f t="shared" si="0"/>
        <v xml:space="preserve"> </v>
      </c>
      <c r="AK22" s="37"/>
      <c r="AL22" s="52" t="str">
        <f t="shared" si="1"/>
        <v xml:space="preserve"> </v>
      </c>
      <c r="AM22" s="53" t="str">
        <f t="shared" si="2"/>
        <v xml:space="preserve"> </v>
      </c>
      <c r="AN22" s="37" t="e">
        <f>IF(AND(H22&lt;1920),VLOOKUP(K22,Masterh!$F$11:$P$29,11),IF(AND(H22&gt;=1920,H22&lt;1941),VLOOKUP(K22,Masterh!$F$11:$P$29,11),IF(AND(H22&gt;=1941,H22&lt;1946),VLOOKUP(K22,Masterh!$F$11:$P$29,10),IF(AND(H22&gt;=1946,H22&lt;1951),VLOOKUP(K22,Masterh!$F$11:$P$29,9),IF(AND(H22&gt;=1951,H22&lt;1956),VLOOKUP(K22,Masterh!$F$11:$P$29,8),IF(AND(H22&gt;=1956,H22&lt;1961),VLOOKUP(K22,Masterh!$F$11:$P$29,7),IF(AND(H22&gt;=1961,H22&lt;1966),VLOOKUP(K22,Masterh!$F$11:$P$29,6),IF(AND(H22&gt;=1966,H22&lt;1971),VLOOKUP(K22,Masterh!$F$11:$P$29,5),IF(AND(H22&gt;=1971,H22&lt;1976),VLOOKUP(K22,Masterh!$F$11:$P$29,4),IF(AND(H22&gt;=1976,H22&lt;1981),VLOOKUP(K22,Masterh!$F$11:$P$29,3),IF(AND(H22&gt;=1981,H22&lt;1986),VLOOKUP(K22,Masterh!$F$11:$P$29,2),"SENIOR")))))))))))</f>
        <v>#N/A</v>
      </c>
      <c r="AO22" s="37" t="e">
        <f>IF(AND(H22&lt;1951),VLOOKUP(K22,Masterf!$F$11:$N$25,9),IF(AND(H22&gt;=1951,H22&lt;1956),VLOOKUP(K22,Masterf!$F$11:$N$25,8),IF(AND(H22&gt;=1956,H22&lt;1961),VLOOKUP(K22,Masterf!$F$11:$N$25,7),IF(AND(H22&gt;=1961,H22&lt;1966),VLOOKUP(K22,Masterf!$F$11:$N$25,6),IF(AND(H22&gt;=1966,H22&lt;1971),VLOOKUP(K22,Masterf!$F$11:$N$25,5),IF(AND(H22&gt;=1971,H22&lt;1976),VLOOKUP(K22,Masterf!$F$11:$N$25,4),IF(AND(H22&gt;=1976,H22&lt;1981),VLOOKUP(K22,Masterf!$F$11:$N$25,3),IF(AND(H22&gt;=1981,H22&lt;1986),VLOOKUP(K22,Masterf!$F$11:$N$25,2),"SENIOR"))))))))</f>
        <v>#N/A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2:124" s="5" customFormat="1" ht="30" customHeight="1" x14ac:dyDescent="0.2">
      <c r="B23" s="170"/>
      <c r="C23" s="171"/>
      <c r="D23" s="172"/>
      <c r="E23" s="173"/>
      <c r="F23" s="174" t="s">
        <v>30</v>
      </c>
      <c r="G23" s="175" t="s">
        <v>30</v>
      </c>
      <c r="H23" s="176"/>
      <c r="I23" s="177"/>
      <c r="J23" s="178" t="s">
        <v>30</v>
      </c>
      <c r="K23" s="179"/>
      <c r="L23" s="180"/>
      <c r="M23" s="181"/>
      <c r="N23" s="181"/>
      <c r="O23" s="182" t="str">
        <f t="shared" si="3"/>
        <v/>
      </c>
      <c r="P23" s="180"/>
      <c r="Q23" s="181"/>
      <c r="R23" s="181"/>
      <c r="S23" s="182" t="str">
        <f t="shared" si="4"/>
        <v/>
      </c>
      <c r="T23" s="207" t="str">
        <f t="shared" si="5"/>
        <v/>
      </c>
      <c r="U23" s="183" t="str">
        <f t="shared" si="8"/>
        <v xml:space="preserve">   </v>
      </c>
      <c r="V23" s="184" t="str">
        <f t="shared" si="6"/>
        <v xml:space="preserve"> </v>
      </c>
      <c r="W23" s="185" t="str">
        <f t="shared" si="7"/>
        <v/>
      </c>
      <c r="X23" s="209" t="str">
        <f>IF(E23="","",W23*VLOOKUP(2020-H23,Masterh!C$17:D$72,2,FALSE))</f>
        <v/>
      </c>
      <c r="Y23" s="73"/>
      <c r="AA23" s="37"/>
      <c r="AB23" s="32" t="e">
        <f>IF(E23="H",T23-HLOOKUP(V23,Masterh!$C$1:$CX$9,2,FALSE),T23-HLOOKUP(V23,Masterf!$C$1:$CD$9,2,FALSE))</f>
        <v>#VALUE!</v>
      </c>
      <c r="AC23" s="32" t="e">
        <f>IF(E23="H",T23-HLOOKUP(V23,Masterh!$C$1:$CX$9,3,FALSE),T23-HLOOKUP(V23,Masterf!$C$1:$CD$9,3,FALSE))</f>
        <v>#VALUE!</v>
      </c>
      <c r="AD23" s="32" t="e">
        <f>IF(E23="H",T23-HLOOKUP(V23,Masterh!$C$1:$CX$9,4,FALSE),T23-HLOOKUP(V23,Masterf!$C$1:$CD$9,4,FALSE))</f>
        <v>#VALUE!</v>
      </c>
      <c r="AE23" s="32" t="e">
        <f>IF(E23="H",T23-HLOOKUP(V23,Masterh!$C$1:$CX$9,5,FALSE),T23-HLOOKUP(V23,Masterf!$C$1:$CD$9,5,FALSE))</f>
        <v>#VALUE!</v>
      </c>
      <c r="AF23" s="32" t="e">
        <f>IF(E23="H",T23-HLOOKUP(V23,Masterh!$C$1:$CX$9,6,FALSE),T23-HLOOKUP(V23,Masterf!$C$1:$CD$9,6,FALSE))</f>
        <v>#VALUE!</v>
      </c>
      <c r="AG23" s="32" t="e">
        <f>IF(E23="H",T23-HLOOKUP(V23,Masterh!$C$1:$CX$9,7,FALSE),T23-HLOOKUP(V23,Masterf!$C$1:$CD$9,7,FALSE))</f>
        <v>#VALUE!</v>
      </c>
      <c r="AH23" s="32" t="e">
        <f>IF(E23="H",T23-HLOOKUP(V23,Masterh!$C$1:$CX$9,8,FALSE),T23-HLOOKUP(V23,Masterf!$C$1:$CD$9,8,FALSE))</f>
        <v>#VALUE!</v>
      </c>
      <c r="AI23" s="32" t="e">
        <f>IF(E23="H",T23-HLOOKUP(V23,Masterh!$C$1:$CX$9,9,FALSE),T23-HLOOKUP(V23,Masterf!$C$1:$CD$9,9,FALSE))</f>
        <v>#VALUE!</v>
      </c>
      <c r="AJ23" s="51" t="str">
        <f t="shared" si="0"/>
        <v xml:space="preserve"> </v>
      </c>
      <c r="AK23" s="37"/>
      <c r="AL23" s="52" t="str">
        <f t="shared" si="1"/>
        <v xml:space="preserve"> </v>
      </c>
      <c r="AM23" s="53" t="str">
        <f t="shared" si="2"/>
        <v xml:space="preserve"> </v>
      </c>
      <c r="AN23" s="37" t="e">
        <f>IF(AND(H23&lt;1920),VLOOKUP(K23,Masterh!$F$11:$P$29,11),IF(AND(H23&gt;=1920,H23&lt;1941),VLOOKUP(K23,Masterh!$F$11:$P$29,11),IF(AND(H23&gt;=1941,H23&lt;1946),VLOOKUP(K23,Masterh!$F$11:$P$29,10),IF(AND(H23&gt;=1946,H23&lt;1951),VLOOKUP(K23,Masterh!$F$11:$P$29,9),IF(AND(H23&gt;=1951,H23&lt;1956),VLOOKUP(K23,Masterh!$F$11:$P$29,8),IF(AND(H23&gt;=1956,H23&lt;1961),VLOOKUP(K23,Masterh!$F$11:$P$29,7),IF(AND(H23&gt;=1961,H23&lt;1966),VLOOKUP(K23,Masterh!$F$11:$P$29,6),IF(AND(H23&gt;=1966,H23&lt;1971),VLOOKUP(K23,Masterh!$F$11:$P$29,5),IF(AND(H23&gt;=1971,H23&lt;1976),VLOOKUP(K23,Masterh!$F$11:$P$29,4),IF(AND(H23&gt;=1976,H23&lt;1981),VLOOKUP(K23,Masterh!$F$11:$P$29,3),IF(AND(H23&gt;=1981,H23&lt;1986),VLOOKUP(K23,Masterh!$F$11:$P$29,2),"SENIOR")))))))))))</f>
        <v>#N/A</v>
      </c>
      <c r="AO23" s="37" t="e">
        <f>IF(AND(H23&lt;1951),VLOOKUP(K23,Masterf!$F$11:$N$25,9),IF(AND(H23&gt;=1951,H23&lt;1956),VLOOKUP(K23,Masterf!$F$11:$N$25,8),IF(AND(H23&gt;=1956,H23&lt;1961),VLOOKUP(K23,Masterf!$F$11:$N$25,7),IF(AND(H23&gt;=1961,H23&lt;1966),VLOOKUP(K23,Masterf!$F$11:$N$25,6),IF(AND(H23&gt;=1966,H23&lt;1971),VLOOKUP(K23,Masterf!$F$11:$N$25,5),IF(AND(H23&gt;=1971,H23&lt;1976),VLOOKUP(K23,Masterf!$F$11:$N$25,4),IF(AND(H23&gt;=1976,H23&lt;1981),VLOOKUP(K23,Masterf!$F$11:$N$25,3),IF(AND(H23&gt;=1981,H23&lt;1986),VLOOKUP(K23,Masterf!$F$11:$N$25,2),"SENIOR"))))))))</f>
        <v>#N/A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</row>
    <row r="24" spans="2:124" s="5" customFormat="1" ht="30" customHeight="1" x14ac:dyDescent="0.2">
      <c r="B24" s="170"/>
      <c r="C24" s="171"/>
      <c r="D24" s="172"/>
      <c r="E24" s="173"/>
      <c r="F24" s="174" t="s">
        <v>30</v>
      </c>
      <c r="G24" s="175" t="s">
        <v>30</v>
      </c>
      <c r="H24" s="176"/>
      <c r="I24" s="177"/>
      <c r="J24" s="178"/>
      <c r="K24" s="179"/>
      <c r="L24" s="180"/>
      <c r="M24" s="181"/>
      <c r="N24" s="181"/>
      <c r="O24" s="182" t="str">
        <f t="shared" si="3"/>
        <v/>
      </c>
      <c r="P24" s="180"/>
      <c r="Q24" s="181"/>
      <c r="R24" s="181"/>
      <c r="S24" s="182" t="str">
        <f t="shared" si="4"/>
        <v/>
      </c>
      <c r="T24" s="207" t="str">
        <f t="shared" si="5"/>
        <v/>
      </c>
      <c r="U24" s="183" t="str">
        <f t="shared" si="8"/>
        <v xml:space="preserve">   </v>
      </c>
      <c r="V24" s="184" t="str">
        <f t="shared" si="6"/>
        <v xml:space="preserve"> </v>
      </c>
      <c r="W24" s="185" t="str">
        <f t="shared" si="7"/>
        <v/>
      </c>
      <c r="X24" s="209" t="str">
        <f>IF(E24="","",W24*VLOOKUP(2020-H24,Masterh!C$17:D$72,2,FALSE))</f>
        <v/>
      </c>
      <c r="Y24" s="73"/>
      <c r="AA24" s="37"/>
      <c r="AB24" s="32" t="e">
        <f>IF(E24="H",T24-HLOOKUP(V24,Masterh!$C$1:$CX$9,2,FALSE),T24-HLOOKUP(V24,Masterf!$C$1:$CD$9,2,FALSE))</f>
        <v>#VALUE!</v>
      </c>
      <c r="AC24" s="32" t="e">
        <f>IF(E24="H",T24-HLOOKUP(V24,Masterh!$C$1:$CX$9,3,FALSE),T24-HLOOKUP(V24,Masterf!$C$1:$CD$9,3,FALSE))</f>
        <v>#VALUE!</v>
      </c>
      <c r="AD24" s="32" t="e">
        <f>IF(E24="H",T24-HLOOKUP(V24,Masterh!$C$1:$CX$9,4,FALSE),T24-HLOOKUP(V24,Masterf!$C$1:$CD$9,4,FALSE))</f>
        <v>#VALUE!</v>
      </c>
      <c r="AE24" s="32" t="e">
        <f>IF(E24="H",T24-HLOOKUP(V24,Masterh!$C$1:$CX$9,5,FALSE),T24-HLOOKUP(V24,Masterf!$C$1:$CD$9,5,FALSE))</f>
        <v>#VALUE!</v>
      </c>
      <c r="AF24" s="32" t="e">
        <f>IF(E24="H",T24-HLOOKUP(V24,Masterh!$C$1:$CX$9,6,FALSE),T24-HLOOKUP(V24,Masterf!$C$1:$CD$9,6,FALSE))</f>
        <v>#VALUE!</v>
      </c>
      <c r="AG24" s="32" t="e">
        <f>IF(E24="H",T24-HLOOKUP(V24,Masterh!$C$1:$CX$9,7,FALSE),T24-HLOOKUP(V24,Masterf!$C$1:$CD$9,7,FALSE))</f>
        <v>#VALUE!</v>
      </c>
      <c r="AH24" s="32" t="e">
        <f>IF(E24="H",T24-HLOOKUP(V24,Masterh!$C$1:$CX$9,8,FALSE),T24-HLOOKUP(V24,Masterf!$C$1:$CD$9,8,FALSE))</f>
        <v>#VALUE!</v>
      </c>
      <c r="AI24" s="32" t="e">
        <f>IF(E24="H",T24-HLOOKUP(V24,Masterh!$C$1:$CX$9,9,FALSE),T24-HLOOKUP(V24,Masterf!$C$1:$CD$9,9,FALSE))</f>
        <v>#VALUE!</v>
      </c>
      <c r="AJ24" s="51" t="str">
        <f t="shared" si="0"/>
        <v xml:space="preserve"> </v>
      </c>
      <c r="AK24" s="37"/>
      <c r="AL24" s="52" t="str">
        <f t="shared" si="1"/>
        <v xml:space="preserve"> </v>
      </c>
      <c r="AM24" s="53" t="str">
        <f t="shared" si="2"/>
        <v xml:space="preserve"> </v>
      </c>
      <c r="AN24" s="37" t="e">
        <f>IF(AND(H24&lt;1920),VLOOKUP(K24,Masterh!$F$11:$P$29,11),IF(AND(H24&gt;=1920,H24&lt;1941),VLOOKUP(K24,Masterh!$F$11:$P$29,11),IF(AND(H24&gt;=1941,H24&lt;1946),VLOOKUP(K24,Masterh!$F$11:$P$29,10),IF(AND(H24&gt;=1946,H24&lt;1951),VLOOKUP(K24,Masterh!$F$11:$P$29,9),IF(AND(H24&gt;=1951,H24&lt;1956),VLOOKUP(K24,Masterh!$F$11:$P$29,8),IF(AND(H24&gt;=1956,H24&lt;1961),VLOOKUP(K24,Masterh!$F$11:$P$29,7),IF(AND(H24&gt;=1961,H24&lt;1966),VLOOKUP(K24,Masterh!$F$11:$P$29,6),IF(AND(H24&gt;=1966,H24&lt;1971),VLOOKUP(K24,Masterh!$F$11:$P$29,5),IF(AND(H24&gt;=1971,H24&lt;1976),VLOOKUP(K24,Masterh!$F$11:$P$29,4),IF(AND(H24&gt;=1976,H24&lt;1981),VLOOKUP(K24,Masterh!$F$11:$P$29,3),IF(AND(H24&gt;=1981,H24&lt;1986),VLOOKUP(K24,Masterh!$F$11:$P$29,2),"SENIOR")))))))))))</f>
        <v>#N/A</v>
      </c>
      <c r="AO24" s="37" t="e">
        <f>IF(AND(H24&lt;1951),VLOOKUP(K24,Masterf!$F$11:$N$25,9),IF(AND(H24&gt;=1951,H24&lt;1956),VLOOKUP(K24,Masterf!$F$11:$N$25,8),IF(AND(H24&gt;=1956,H24&lt;1961),VLOOKUP(K24,Masterf!$F$11:$N$25,7),IF(AND(H24&gt;=1961,H24&lt;1966),VLOOKUP(K24,Masterf!$F$11:$N$25,6),IF(AND(H24&gt;=1966,H24&lt;1971),VLOOKUP(K24,Masterf!$F$11:$N$25,5),IF(AND(H24&gt;=1971,H24&lt;1976),VLOOKUP(K24,Masterf!$F$11:$N$25,4),IF(AND(H24&gt;=1976,H24&lt;1981),VLOOKUP(K24,Masterf!$F$11:$N$25,3),IF(AND(H24&gt;=1981,H24&lt;1986),VLOOKUP(K24,Masterf!$F$11:$N$25,2),"SENIOR"))))))))</f>
        <v>#N/A</v>
      </c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</row>
    <row r="25" spans="2:124" s="5" customFormat="1" ht="30" customHeight="1" x14ac:dyDescent="0.2">
      <c r="B25" s="170"/>
      <c r="C25" s="171"/>
      <c r="D25" s="172"/>
      <c r="E25" s="173"/>
      <c r="F25" s="174" t="s">
        <v>30</v>
      </c>
      <c r="G25" s="175" t="s">
        <v>30</v>
      </c>
      <c r="H25" s="176"/>
      <c r="I25" s="177"/>
      <c r="J25" s="178"/>
      <c r="K25" s="179"/>
      <c r="L25" s="180"/>
      <c r="M25" s="181"/>
      <c r="N25" s="181"/>
      <c r="O25" s="182" t="str">
        <f t="shared" si="3"/>
        <v/>
      </c>
      <c r="P25" s="180"/>
      <c r="Q25" s="181"/>
      <c r="R25" s="181"/>
      <c r="S25" s="182" t="str">
        <f t="shared" si="4"/>
        <v/>
      </c>
      <c r="T25" s="207" t="str">
        <f t="shared" si="5"/>
        <v/>
      </c>
      <c r="U25" s="183" t="str">
        <f t="shared" si="8"/>
        <v xml:space="preserve">   </v>
      </c>
      <c r="V25" s="184" t="str">
        <f t="shared" si="6"/>
        <v xml:space="preserve"> </v>
      </c>
      <c r="W25" s="185" t="str">
        <f t="shared" si="7"/>
        <v/>
      </c>
      <c r="X25" s="209" t="str">
        <f>IF(E25="","",W25*VLOOKUP(2020-H25,Masterh!C$17:D$72,2,FALSE))</f>
        <v/>
      </c>
      <c r="Y25" s="73"/>
      <c r="AA25" s="37"/>
      <c r="AB25" s="32" t="e">
        <f>IF(E25="H",T25-HLOOKUP(V25,Masterh!$C$1:$CX$9,2,FALSE),T25-HLOOKUP(V25,Masterf!$C$1:$CD$9,2,FALSE))</f>
        <v>#VALUE!</v>
      </c>
      <c r="AC25" s="32" t="e">
        <f>IF(E25="H",T25-HLOOKUP(V25,Masterh!$C$1:$CX$9,3,FALSE),T25-HLOOKUP(V25,Masterf!$C$1:$CD$9,3,FALSE))</f>
        <v>#VALUE!</v>
      </c>
      <c r="AD25" s="32" t="e">
        <f>IF(E25="H",T25-HLOOKUP(V25,Masterh!$C$1:$CX$9,4,FALSE),T25-HLOOKUP(V25,Masterf!$C$1:$CD$9,4,FALSE))</f>
        <v>#VALUE!</v>
      </c>
      <c r="AE25" s="32" t="e">
        <f>IF(E25="H",T25-HLOOKUP(V25,Masterh!$C$1:$CX$9,5,FALSE),T25-HLOOKUP(V25,Masterf!$C$1:$CD$9,5,FALSE))</f>
        <v>#VALUE!</v>
      </c>
      <c r="AF25" s="32" t="e">
        <f>IF(E25="H",T25-HLOOKUP(V25,Masterh!$C$1:$CX$9,6,FALSE),T25-HLOOKUP(V25,Masterf!$C$1:$CD$9,6,FALSE))</f>
        <v>#VALUE!</v>
      </c>
      <c r="AG25" s="32" t="e">
        <f>IF(E25="H",T25-HLOOKUP(V25,Masterh!$C$1:$CX$9,7,FALSE),T25-HLOOKUP(V25,Masterf!$C$1:$CD$9,7,FALSE))</f>
        <v>#VALUE!</v>
      </c>
      <c r="AH25" s="32" t="e">
        <f>IF(E25="H",T25-HLOOKUP(V25,Masterh!$C$1:$CX$9,8,FALSE),T25-HLOOKUP(V25,Masterf!$C$1:$CD$9,8,FALSE))</f>
        <v>#VALUE!</v>
      </c>
      <c r="AI25" s="32" t="e">
        <f>IF(E25="H",T25-HLOOKUP(V25,Masterh!$C$1:$CX$9,9,FALSE),T25-HLOOKUP(V25,Masterf!$C$1:$CD$9,9,FALSE))</f>
        <v>#VALUE!</v>
      </c>
      <c r="AJ25" s="51" t="str">
        <f t="shared" si="0"/>
        <v xml:space="preserve"> </v>
      </c>
      <c r="AK25" s="37"/>
      <c r="AL25" s="52" t="str">
        <f t="shared" si="1"/>
        <v xml:space="preserve"> </v>
      </c>
      <c r="AM25" s="53" t="str">
        <f t="shared" si="2"/>
        <v xml:space="preserve"> </v>
      </c>
      <c r="AN25" s="37" t="e">
        <f>IF(AND(H25&lt;1920),VLOOKUP(K25,Masterh!$F$11:$P$29,11),IF(AND(H25&gt;=1920,H25&lt;1941),VLOOKUP(K25,Masterh!$F$11:$P$29,11),IF(AND(H25&gt;=1941,H25&lt;1946),VLOOKUP(K25,Masterh!$F$11:$P$29,10),IF(AND(H25&gt;=1946,H25&lt;1951),VLOOKUP(K25,Masterh!$F$11:$P$29,9),IF(AND(H25&gt;=1951,H25&lt;1956),VLOOKUP(K25,Masterh!$F$11:$P$29,8),IF(AND(H25&gt;=1956,H25&lt;1961),VLOOKUP(K25,Masterh!$F$11:$P$29,7),IF(AND(H25&gt;=1961,H25&lt;1966),VLOOKUP(K25,Masterh!$F$11:$P$29,6),IF(AND(H25&gt;=1966,H25&lt;1971),VLOOKUP(K25,Masterh!$F$11:$P$29,5),IF(AND(H25&gt;=1971,H25&lt;1976),VLOOKUP(K25,Masterh!$F$11:$P$29,4),IF(AND(H25&gt;=1976,H25&lt;1981),VLOOKUP(K25,Masterh!$F$11:$P$29,3),IF(AND(H25&gt;=1981,H25&lt;1986),VLOOKUP(K25,Masterh!$F$11:$P$29,2),"SENIOR")))))))))))</f>
        <v>#N/A</v>
      </c>
      <c r="AO25" s="37" t="e">
        <f>IF(AND(H25&lt;1951),VLOOKUP(K25,Masterf!$F$11:$N$25,9),IF(AND(H25&gt;=1951,H25&lt;1956),VLOOKUP(K25,Masterf!$F$11:$N$25,8),IF(AND(H25&gt;=1956,H25&lt;1961),VLOOKUP(K25,Masterf!$F$11:$N$25,7),IF(AND(H25&gt;=1961,H25&lt;1966),VLOOKUP(K25,Masterf!$F$11:$N$25,6),IF(AND(H25&gt;=1966,H25&lt;1971),VLOOKUP(K25,Masterf!$F$11:$N$25,5),IF(AND(H25&gt;=1971,H25&lt;1976),VLOOKUP(K25,Masterf!$F$11:$N$25,4),IF(AND(H25&gt;=1976,H25&lt;1981),VLOOKUP(K25,Masterf!$F$11:$N$25,3),IF(AND(H25&gt;=1981,H25&lt;1986),VLOOKUP(K25,Masterf!$F$11:$N$25,2),"SENIOR"))))))))</f>
        <v>#N/A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</row>
    <row r="26" spans="2:124" s="5" customFormat="1" ht="30" customHeight="1" x14ac:dyDescent="0.2">
      <c r="B26" s="170"/>
      <c r="C26" s="171"/>
      <c r="D26" s="172"/>
      <c r="E26" s="173"/>
      <c r="F26" s="174" t="s">
        <v>30</v>
      </c>
      <c r="G26" s="175" t="s">
        <v>30</v>
      </c>
      <c r="H26" s="176"/>
      <c r="I26" s="177"/>
      <c r="J26" s="178"/>
      <c r="K26" s="179"/>
      <c r="L26" s="180"/>
      <c r="M26" s="181"/>
      <c r="N26" s="181"/>
      <c r="O26" s="182" t="str">
        <f t="shared" si="3"/>
        <v/>
      </c>
      <c r="P26" s="180"/>
      <c r="Q26" s="181"/>
      <c r="R26" s="181"/>
      <c r="S26" s="182" t="str">
        <f t="shared" si="4"/>
        <v/>
      </c>
      <c r="T26" s="207" t="str">
        <f t="shared" si="5"/>
        <v/>
      </c>
      <c r="U26" s="183" t="str">
        <f t="shared" si="8"/>
        <v xml:space="preserve">   </v>
      </c>
      <c r="V26" s="184" t="str">
        <f t="shared" si="6"/>
        <v xml:space="preserve"> </v>
      </c>
      <c r="W26" s="185" t="str">
        <f t="shared" si="7"/>
        <v/>
      </c>
      <c r="X26" s="209" t="str">
        <f>IF(E26="","",W26*VLOOKUP(2020-H26,Masterh!C$17:D$72,2,FALSE))</f>
        <v/>
      </c>
      <c r="Y26" s="73"/>
      <c r="AA26" s="37"/>
      <c r="AB26" s="32" t="e">
        <f>IF(E26="H",T26-HLOOKUP(V26,Masterh!$C$1:$CX$9,2,FALSE),T26-HLOOKUP(V26,Masterf!$C$1:$CD$9,2,FALSE))</f>
        <v>#VALUE!</v>
      </c>
      <c r="AC26" s="32" t="e">
        <f>IF(E26="H",T26-HLOOKUP(V26,Masterh!$C$1:$CX$9,3,FALSE),T26-HLOOKUP(V26,Masterf!$C$1:$CD$9,3,FALSE))</f>
        <v>#VALUE!</v>
      </c>
      <c r="AD26" s="32" t="e">
        <f>IF(E26="H",T26-HLOOKUP(V26,Masterh!$C$1:$CX$9,4,FALSE),T26-HLOOKUP(V26,Masterf!$C$1:$CD$9,4,FALSE))</f>
        <v>#VALUE!</v>
      </c>
      <c r="AE26" s="32" t="e">
        <f>IF(E26="H",T26-HLOOKUP(V26,Masterh!$C$1:$CX$9,5,FALSE),T26-HLOOKUP(V26,Masterf!$C$1:$CD$9,5,FALSE))</f>
        <v>#VALUE!</v>
      </c>
      <c r="AF26" s="32" t="e">
        <f>IF(E26="H",T26-HLOOKUP(V26,Masterh!$C$1:$CX$9,6,FALSE),T26-HLOOKUP(V26,Masterf!$C$1:$CD$9,6,FALSE))</f>
        <v>#VALUE!</v>
      </c>
      <c r="AG26" s="32" t="e">
        <f>IF(E26="H",T26-HLOOKUP(V26,Masterh!$C$1:$CX$9,7,FALSE),T26-HLOOKUP(V26,Masterf!$C$1:$CD$9,7,FALSE))</f>
        <v>#VALUE!</v>
      </c>
      <c r="AH26" s="32" t="e">
        <f>IF(E26="H",T26-HLOOKUP(V26,Masterh!$C$1:$CX$9,8,FALSE),T26-HLOOKUP(V26,Masterf!$C$1:$CD$9,8,FALSE))</f>
        <v>#VALUE!</v>
      </c>
      <c r="AI26" s="32" t="e">
        <f>IF(E26="H",T26-HLOOKUP(V26,Masterh!$C$1:$CX$9,9,FALSE),T26-HLOOKUP(V26,Masterf!$C$1:$CD$9,9,FALSE))</f>
        <v>#VALUE!</v>
      </c>
      <c r="AJ26" s="51" t="str">
        <f t="shared" si="0"/>
        <v xml:space="preserve"> </v>
      </c>
      <c r="AK26" s="37"/>
      <c r="AL26" s="52" t="str">
        <f t="shared" si="1"/>
        <v xml:space="preserve"> </v>
      </c>
      <c r="AM26" s="53" t="str">
        <f t="shared" si="2"/>
        <v xml:space="preserve"> </v>
      </c>
      <c r="AN26" s="37" t="e">
        <f>IF(AND(H26&lt;1920),VLOOKUP(K26,Masterh!$F$11:$P$29,11),IF(AND(H26&gt;=1920,H26&lt;1941),VLOOKUP(K26,Masterh!$F$11:$P$29,11),IF(AND(H26&gt;=1941,H26&lt;1946),VLOOKUP(K26,Masterh!$F$11:$P$29,10),IF(AND(H26&gt;=1946,H26&lt;1951),VLOOKUP(K26,Masterh!$F$11:$P$29,9),IF(AND(H26&gt;=1951,H26&lt;1956),VLOOKUP(K26,Masterh!$F$11:$P$29,8),IF(AND(H26&gt;=1956,H26&lt;1961),VLOOKUP(K26,Masterh!$F$11:$P$29,7),IF(AND(H26&gt;=1961,H26&lt;1966),VLOOKUP(K26,Masterh!$F$11:$P$29,6),IF(AND(H26&gt;=1966,H26&lt;1971),VLOOKUP(K26,Masterh!$F$11:$P$29,5),IF(AND(H26&gt;=1971,H26&lt;1976),VLOOKUP(K26,Masterh!$F$11:$P$29,4),IF(AND(H26&gt;=1976,H26&lt;1981),VLOOKUP(K26,Masterh!$F$11:$P$29,3),IF(AND(H26&gt;=1981,H26&lt;1986),VLOOKUP(K26,Masterh!$F$11:$P$29,2),"SENIOR")))))))))))</f>
        <v>#N/A</v>
      </c>
      <c r="AO26" s="37" t="e">
        <f>IF(AND(H26&lt;1951),VLOOKUP(K26,Masterf!$F$11:$N$25,9),IF(AND(H26&gt;=1951,H26&lt;1956),VLOOKUP(K26,Masterf!$F$11:$N$25,8),IF(AND(H26&gt;=1956,H26&lt;1961),VLOOKUP(K26,Masterf!$F$11:$N$25,7),IF(AND(H26&gt;=1961,H26&lt;1966),VLOOKUP(K26,Masterf!$F$11:$N$25,6),IF(AND(H26&gt;=1966,H26&lt;1971),VLOOKUP(K26,Masterf!$F$11:$N$25,5),IF(AND(H26&gt;=1971,H26&lt;1976),VLOOKUP(K26,Masterf!$F$11:$N$25,4),IF(AND(H26&gt;=1976,H26&lt;1981),VLOOKUP(K26,Masterf!$F$11:$N$25,3),IF(AND(H26&gt;=1981,H26&lt;1986),VLOOKUP(K26,Masterf!$F$11:$N$25,2),"SENIOR"))))))))</f>
        <v>#N/A</v>
      </c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</row>
    <row r="27" spans="2:124" s="5" customFormat="1" ht="30" customHeight="1" x14ac:dyDescent="0.2">
      <c r="B27" s="170"/>
      <c r="C27" s="171"/>
      <c r="D27" s="172"/>
      <c r="E27" s="173"/>
      <c r="F27" s="174" t="s">
        <v>30</v>
      </c>
      <c r="G27" s="175" t="s">
        <v>30</v>
      </c>
      <c r="H27" s="176"/>
      <c r="I27" s="177"/>
      <c r="J27" s="178"/>
      <c r="K27" s="179"/>
      <c r="L27" s="180"/>
      <c r="M27" s="181"/>
      <c r="N27" s="181"/>
      <c r="O27" s="182" t="str">
        <f t="shared" si="3"/>
        <v/>
      </c>
      <c r="P27" s="180"/>
      <c r="Q27" s="181"/>
      <c r="R27" s="181"/>
      <c r="S27" s="182" t="str">
        <f t="shared" si="4"/>
        <v/>
      </c>
      <c r="T27" s="207" t="str">
        <f t="shared" si="5"/>
        <v/>
      </c>
      <c r="U27" s="183" t="str">
        <f t="shared" si="8"/>
        <v xml:space="preserve">   </v>
      </c>
      <c r="V27" s="184" t="str">
        <f t="shared" si="6"/>
        <v xml:space="preserve"> </v>
      </c>
      <c r="W27" s="185" t="str">
        <f t="shared" si="7"/>
        <v/>
      </c>
      <c r="X27" s="209" t="str">
        <f>IF(E27="","",W27*VLOOKUP(2020-H27,Masterh!C$17:D$72,2,FALSE))</f>
        <v/>
      </c>
      <c r="Y27" s="73"/>
      <c r="AA27" s="37"/>
      <c r="AB27" s="32" t="e">
        <f>IF(E27="H",T27-HLOOKUP(V27,Masterh!$C$1:$CX$9,2,FALSE),T27-HLOOKUP(V27,Masterf!$C$1:$CD$9,2,FALSE))</f>
        <v>#VALUE!</v>
      </c>
      <c r="AC27" s="32" t="e">
        <f>IF(E27="H",T27-HLOOKUP(V27,Masterh!$C$1:$CX$9,3,FALSE),T27-HLOOKUP(V27,Masterf!$C$1:$CD$9,3,FALSE))</f>
        <v>#VALUE!</v>
      </c>
      <c r="AD27" s="32" t="e">
        <f>IF(E27="H",T27-HLOOKUP(V27,Masterh!$C$1:$CX$9,4,FALSE),T27-HLOOKUP(V27,Masterf!$C$1:$CD$9,4,FALSE))</f>
        <v>#VALUE!</v>
      </c>
      <c r="AE27" s="32" t="e">
        <f>IF(E27="H",T27-HLOOKUP(V27,Masterh!$C$1:$CX$9,5,FALSE),T27-HLOOKUP(V27,Masterf!$C$1:$CD$9,5,FALSE))</f>
        <v>#VALUE!</v>
      </c>
      <c r="AF27" s="32" t="e">
        <f>IF(E27="H",T27-HLOOKUP(V27,Masterh!$C$1:$CX$9,6,FALSE),T27-HLOOKUP(V27,Masterf!$C$1:$CD$9,6,FALSE))</f>
        <v>#VALUE!</v>
      </c>
      <c r="AG27" s="32" t="e">
        <f>IF(E27="H",T27-HLOOKUP(V27,Masterh!$C$1:$CX$9,7,FALSE),T27-HLOOKUP(V27,Masterf!$C$1:$CD$9,7,FALSE))</f>
        <v>#VALUE!</v>
      </c>
      <c r="AH27" s="32" t="e">
        <f>IF(E27="H",T27-HLOOKUP(V27,Masterh!$C$1:$CX$9,8,FALSE),T27-HLOOKUP(V27,Masterf!$C$1:$CD$9,8,FALSE))</f>
        <v>#VALUE!</v>
      </c>
      <c r="AI27" s="32" t="e">
        <f>IF(E27="H",T27-HLOOKUP(V27,Masterh!$C$1:$CX$9,9,FALSE),T27-HLOOKUP(V27,Masterf!$C$1:$CD$9,9,FALSE))</f>
        <v>#VALUE!</v>
      </c>
      <c r="AJ27" s="51" t="str">
        <f t="shared" si="0"/>
        <v xml:space="preserve"> </v>
      </c>
      <c r="AK27" s="37"/>
      <c r="AL27" s="52" t="str">
        <f t="shared" si="1"/>
        <v xml:space="preserve"> </v>
      </c>
      <c r="AM27" s="53" t="str">
        <f t="shared" si="2"/>
        <v xml:space="preserve"> </v>
      </c>
      <c r="AN27" s="37" t="e">
        <f>IF(AND(H27&lt;1920),VLOOKUP(K27,Masterh!$F$11:$P$29,11),IF(AND(H27&gt;=1920,H27&lt;1941),VLOOKUP(K27,Masterh!$F$11:$P$29,11),IF(AND(H27&gt;=1941,H27&lt;1946),VLOOKUP(K27,Masterh!$F$11:$P$29,10),IF(AND(H27&gt;=1946,H27&lt;1951),VLOOKUP(K27,Masterh!$F$11:$P$29,9),IF(AND(H27&gt;=1951,H27&lt;1956),VLOOKUP(K27,Masterh!$F$11:$P$29,8),IF(AND(H27&gt;=1956,H27&lt;1961),VLOOKUP(K27,Masterh!$F$11:$P$29,7),IF(AND(H27&gt;=1961,H27&lt;1966),VLOOKUP(K27,Masterh!$F$11:$P$29,6),IF(AND(H27&gt;=1966,H27&lt;1971),VLOOKUP(K27,Masterh!$F$11:$P$29,5),IF(AND(H27&gt;=1971,H27&lt;1976),VLOOKUP(K27,Masterh!$F$11:$P$29,4),IF(AND(H27&gt;=1976,H27&lt;1981),VLOOKUP(K27,Masterh!$F$11:$P$29,3),IF(AND(H27&gt;=1981,H27&lt;1986),VLOOKUP(K27,Masterh!$F$11:$P$29,2),"SENIOR")))))))))))</f>
        <v>#N/A</v>
      </c>
      <c r="AO27" s="37" t="e">
        <f>IF(AND(H27&lt;1951),VLOOKUP(K27,Masterf!$F$11:$N$25,9),IF(AND(H27&gt;=1951,H27&lt;1956),VLOOKUP(K27,Masterf!$F$11:$N$25,8),IF(AND(H27&gt;=1956,H27&lt;1961),VLOOKUP(K27,Masterf!$F$11:$N$25,7),IF(AND(H27&gt;=1961,H27&lt;1966),VLOOKUP(K27,Masterf!$F$11:$N$25,6),IF(AND(H27&gt;=1966,H27&lt;1971),VLOOKUP(K27,Masterf!$F$11:$N$25,5),IF(AND(H27&gt;=1971,H27&lt;1976),VLOOKUP(K27,Masterf!$F$11:$N$25,4),IF(AND(H27&gt;=1976,H27&lt;1981),VLOOKUP(K27,Masterf!$F$11:$N$25,3),IF(AND(H27&gt;=1981,H27&lt;1986),VLOOKUP(K27,Masterf!$F$11:$N$25,2),"SENIOR"))))))))</f>
        <v>#N/A</v>
      </c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</row>
    <row r="28" spans="2:124" s="5" customFormat="1" ht="30" customHeight="1" x14ac:dyDescent="0.2">
      <c r="B28" s="170"/>
      <c r="C28" s="171"/>
      <c r="D28" s="172"/>
      <c r="E28" s="173"/>
      <c r="F28" s="174" t="s">
        <v>30</v>
      </c>
      <c r="G28" s="175" t="s">
        <v>30</v>
      </c>
      <c r="H28" s="176"/>
      <c r="I28" s="177"/>
      <c r="J28" s="178" t="s">
        <v>30</v>
      </c>
      <c r="K28" s="179"/>
      <c r="L28" s="180"/>
      <c r="M28" s="181"/>
      <c r="N28" s="181"/>
      <c r="O28" s="182" t="str">
        <f t="shared" si="3"/>
        <v/>
      </c>
      <c r="P28" s="180"/>
      <c r="Q28" s="181"/>
      <c r="R28" s="181"/>
      <c r="S28" s="182" t="str">
        <f t="shared" si="4"/>
        <v/>
      </c>
      <c r="T28" s="207" t="str">
        <f t="shared" si="5"/>
        <v/>
      </c>
      <c r="U28" s="183" t="str">
        <f t="shared" si="8"/>
        <v xml:space="preserve">   </v>
      </c>
      <c r="V28" s="184" t="str">
        <f t="shared" si="6"/>
        <v xml:space="preserve"> </v>
      </c>
      <c r="W28" s="185" t="str">
        <f t="shared" si="7"/>
        <v/>
      </c>
      <c r="X28" s="209" t="str">
        <f>IF(E28="","",W28*VLOOKUP(2020-H28,Masterh!C$17:D$72,2,FALSE))</f>
        <v/>
      </c>
      <c r="Y28" s="73"/>
      <c r="AA28" s="37"/>
      <c r="AB28" s="32" t="e">
        <f>IF(E28="H",T28-HLOOKUP(V28,Masterh!$C$1:$CX$9,2,FALSE),T28-HLOOKUP(V28,Masterf!$C$1:$CD$9,2,FALSE))</f>
        <v>#VALUE!</v>
      </c>
      <c r="AC28" s="32" t="e">
        <f>IF(E28="H",T28-HLOOKUP(V28,Masterh!$C$1:$CX$9,3,FALSE),T28-HLOOKUP(V28,Masterf!$C$1:$CD$9,3,FALSE))</f>
        <v>#VALUE!</v>
      </c>
      <c r="AD28" s="32" t="e">
        <f>IF(E28="H",T28-HLOOKUP(V28,Masterh!$C$1:$CX$9,4,FALSE),T28-HLOOKUP(V28,Masterf!$C$1:$CD$9,4,FALSE))</f>
        <v>#VALUE!</v>
      </c>
      <c r="AE28" s="32" t="e">
        <f>IF(E28="H",T28-HLOOKUP(V28,Masterh!$C$1:$CX$9,5,FALSE),T28-HLOOKUP(V28,Masterf!$C$1:$CD$9,5,FALSE))</f>
        <v>#VALUE!</v>
      </c>
      <c r="AF28" s="32" t="e">
        <f>IF(E28="H",T28-HLOOKUP(V28,Masterh!$C$1:$CX$9,6,FALSE),T28-HLOOKUP(V28,Masterf!$C$1:$CD$9,6,FALSE))</f>
        <v>#VALUE!</v>
      </c>
      <c r="AG28" s="32" t="e">
        <f>IF(E28="H",T28-HLOOKUP(V28,Masterh!$C$1:$CX$9,7,FALSE),T28-HLOOKUP(V28,Masterf!$C$1:$CD$9,7,FALSE))</f>
        <v>#VALUE!</v>
      </c>
      <c r="AH28" s="32" t="e">
        <f>IF(E28="H",T28-HLOOKUP(V28,Masterh!$C$1:$CX$9,8,FALSE),T28-HLOOKUP(V28,Masterf!$C$1:$CD$9,8,FALSE))</f>
        <v>#VALUE!</v>
      </c>
      <c r="AI28" s="32" t="e">
        <f>IF(E28="H",T28-HLOOKUP(V28,Masterh!$C$1:$CX$9,9,FALSE),T28-HLOOKUP(V28,Masterf!$C$1:$CD$9,9,FALSE))</f>
        <v>#VALUE!</v>
      </c>
      <c r="AJ28" s="51" t="str">
        <f t="shared" si="0"/>
        <v xml:space="preserve"> </v>
      </c>
      <c r="AK28" s="37"/>
      <c r="AL28" s="52" t="str">
        <f t="shared" si="1"/>
        <v xml:space="preserve"> </v>
      </c>
      <c r="AM28" s="53" t="str">
        <f t="shared" si="2"/>
        <v xml:space="preserve"> </v>
      </c>
      <c r="AN28" s="37" t="e">
        <f>IF(AND(H28&lt;1920),VLOOKUP(K28,Masterh!$F$11:$P$29,11),IF(AND(H28&gt;=1920,H28&lt;1941),VLOOKUP(K28,Masterh!$F$11:$P$29,11),IF(AND(H28&gt;=1941,H28&lt;1946),VLOOKUP(K28,Masterh!$F$11:$P$29,10),IF(AND(H28&gt;=1946,H28&lt;1951),VLOOKUP(K28,Masterh!$F$11:$P$29,9),IF(AND(H28&gt;=1951,H28&lt;1956),VLOOKUP(K28,Masterh!$F$11:$P$29,8),IF(AND(H28&gt;=1956,H28&lt;1961),VLOOKUP(K28,Masterh!$F$11:$P$29,7),IF(AND(H28&gt;=1961,H28&lt;1966),VLOOKUP(K28,Masterh!$F$11:$P$29,6),IF(AND(H28&gt;=1966,H28&lt;1971),VLOOKUP(K28,Masterh!$F$11:$P$29,5),IF(AND(H28&gt;=1971,H28&lt;1976),VLOOKUP(K28,Masterh!$F$11:$P$29,4),IF(AND(H28&gt;=1976,H28&lt;1981),VLOOKUP(K28,Masterh!$F$11:$P$29,3),IF(AND(H28&gt;=1981,H28&lt;1986),VLOOKUP(K28,Masterh!$F$11:$P$29,2),"SENIOR")))))))))))</f>
        <v>#N/A</v>
      </c>
      <c r="AO28" s="37" t="e">
        <f>IF(AND(H28&lt;1951),VLOOKUP(K28,Masterf!$F$11:$N$25,9),IF(AND(H28&gt;=1951,H28&lt;1956),VLOOKUP(K28,Masterf!$F$11:$N$25,8),IF(AND(H28&gt;=1956,H28&lt;1961),VLOOKUP(K28,Masterf!$F$11:$N$25,7),IF(AND(H28&gt;=1961,H28&lt;1966),VLOOKUP(K28,Masterf!$F$11:$N$25,6),IF(AND(H28&gt;=1966,H28&lt;1971),VLOOKUP(K28,Masterf!$F$11:$N$25,5),IF(AND(H28&gt;=1971,H28&lt;1976),VLOOKUP(K28,Masterf!$F$11:$N$25,4),IF(AND(H28&gt;=1976,H28&lt;1981),VLOOKUP(K28,Masterf!$F$11:$N$25,3),IF(AND(H28&gt;=1981,H28&lt;1986),VLOOKUP(K28,Masterf!$F$11:$N$25,2),"SENIOR"))))))))</f>
        <v>#N/A</v>
      </c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</row>
    <row r="29" spans="2:124" s="5" customFormat="1" ht="30" customHeight="1" x14ac:dyDescent="0.2">
      <c r="B29" s="170"/>
      <c r="C29" s="171"/>
      <c r="D29" s="172"/>
      <c r="E29" s="173"/>
      <c r="F29" s="174" t="s">
        <v>30</v>
      </c>
      <c r="G29" s="175" t="s">
        <v>30</v>
      </c>
      <c r="H29" s="176"/>
      <c r="I29" s="177"/>
      <c r="J29" s="178" t="s">
        <v>30</v>
      </c>
      <c r="K29" s="179"/>
      <c r="L29" s="180"/>
      <c r="M29" s="181"/>
      <c r="N29" s="181"/>
      <c r="O29" s="182" t="str">
        <f t="shared" si="3"/>
        <v/>
      </c>
      <c r="P29" s="180"/>
      <c r="Q29" s="181"/>
      <c r="R29" s="181"/>
      <c r="S29" s="182" t="str">
        <f t="shared" si="4"/>
        <v/>
      </c>
      <c r="T29" s="207" t="str">
        <f t="shared" si="5"/>
        <v/>
      </c>
      <c r="U29" s="183" t="str">
        <f t="shared" si="8"/>
        <v xml:space="preserve">   </v>
      </c>
      <c r="V29" s="184" t="str">
        <f t="shared" si="6"/>
        <v xml:space="preserve"> </v>
      </c>
      <c r="W29" s="185" t="str">
        <f t="shared" si="7"/>
        <v/>
      </c>
      <c r="X29" s="209" t="str">
        <f>IF(E29="","",W29*VLOOKUP(2020-H29,Masterh!C$17:D$72,2,FALSE))</f>
        <v/>
      </c>
      <c r="Y29" s="73"/>
      <c r="AA29" s="37"/>
      <c r="AB29" s="32" t="e">
        <f>IF(E29="H",T29-HLOOKUP(V29,Masterh!$C$1:$CX$9,2,FALSE),T29-HLOOKUP(V29,Masterf!$C$1:$CD$9,2,FALSE))</f>
        <v>#VALUE!</v>
      </c>
      <c r="AC29" s="32" t="e">
        <f>IF(E29="H",T29-HLOOKUP(V29,Masterh!$C$1:$CX$9,3,FALSE),T29-HLOOKUP(V29,Masterf!$C$1:$CD$9,3,FALSE))</f>
        <v>#VALUE!</v>
      </c>
      <c r="AD29" s="32" t="e">
        <f>IF(E29="H",T29-HLOOKUP(V29,Masterh!$C$1:$CX$9,4,FALSE),T29-HLOOKUP(V29,Masterf!$C$1:$CD$9,4,FALSE))</f>
        <v>#VALUE!</v>
      </c>
      <c r="AE29" s="32" t="e">
        <f>IF(E29="H",T29-HLOOKUP(V29,Masterh!$C$1:$CX$9,5,FALSE),T29-HLOOKUP(V29,Masterf!$C$1:$CD$9,5,FALSE))</f>
        <v>#VALUE!</v>
      </c>
      <c r="AF29" s="32" t="e">
        <f>IF(E29="H",T29-HLOOKUP(V29,Masterh!$C$1:$CX$9,6,FALSE),T29-HLOOKUP(V29,Masterf!$C$1:$CD$9,6,FALSE))</f>
        <v>#VALUE!</v>
      </c>
      <c r="AG29" s="32" t="e">
        <f>IF(E29="H",T29-HLOOKUP(V29,Masterh!$C$1:$CX$9,7,FALSE),T29-HLOOKUP(V29,Masterf!$C$1:$CD$9,7,FALSE))</f>
        <v>#VALUE!</v>
      </c>
      <c r="AH29" s="32" t="e">
        <f>IF(E29="H",T29-HLOOKUP(V29,Masterh!$C$1:$CX$9,8,FALSE),T29-HLOOKUP(V29,Masterf!$C$1:$CD$9,8,FALSE))</f>
        <v>#VALUE!</v>
      </c>
      <c r="AI29" s="32" t="e">
        <f>IF(E29="H",T29-HLOOKUP(V29,Masterh!$C$1:$CX$9,9,FALSE),T29-HLOOKUP(V29,Masterf!$C$1:$CD$9,9,FALSE))</f>
        <v>#VALUE!</v>
      </c>
      <c r="AJ29" s="51" t="str">
        <f t="shared" si="0"/>
        <v xml:space="preserve"> </v>
      </c>
      <c r="AK29" s="37"/>
      <c r="AL29" s="52" t="str">
        <f t="shared" si="1"/>
        <v xml:space="preserve"> </v>
      </c>
      <c r="AM29" s="53" t="str">
        <f t="shared" si="2"/>
        <v xml:space="preserve"> </v>
      </c>
      <c r="AN29" s="37" t="e">
        <f>IF(AND(H29&lt;1920),VLOOKUP(K29,Masterh!$F$11:$P$29,11),IF(AND(H29&gt;=1920,H29&lt;1941),VLOOKUP(K29,Masterh!$F$11:$P$29,11),IF(AND(H29&gt;=1941,H29&lt;1946),VLOOKUP(K29,Masterh!$F$11:$P$29,10),IF(AND(H29&gt;=1946,H29&lt;1951),VLOOKUP(K29,Masterh!$F$11:$P$29,9),IF(AND(H29&gt;=1951,H29&lt;1956),VLOOKUP(K29,Masterh!$F$11:$P$29,8),IF(AND(H29&gt;=1956,H29&lt;1961),VLOOKUP(K29,Masterh!$F$11:$P$29,7),IF(AND(H29&gt;=1961,H29&lt;1966),VLOOKUP(K29,Masterh!$F$11:$P$29,6),IF(AND(H29&gt;=1966,H29&lt;1971),VLOOKUP(K29,Masterh!$F$11:$P$29,5),IF(AND(H29&gt;=1971,H29&lt;1976),VLOOKUP(K29,Masterh!$F$11:$P$29,4),IF(AND(H29&gt;=1976,H29&lt;1981),VLOOKUP(K29,Masterh!$F$11:$P$29,3),IF(AND(H29&gt;=1981,H29&lt;1986),VLOOKUP(K29,Masterh!$F$11:$P$29,2),"SENIOR")))))))))))</f>
        <v>#N/A</v>
      </c>
      <c r="AO29" s="37" t="e">
        <f>IF(AND(H29&lt;1951),VLOOKUP(K29,Masterf!$F$11:$N$25,9),IF(AND(H29&gt;=1951,H29&lt;1956),VLOOKUP(K29,Masterf!$F$11:$N$25,8),IF(AND(H29&gt;=1956,H29&lt;1961),VLOOKUP(K29,Masterf!$F$11:$N$25,7),IF(AND(H29&gt;=1961,H29&lt;1966),VLOOKUP(K29,Masterf!$F$11:$N$25,6),IF(AND(H29&gt;=1966,H29&lt;1971),VLOOKUP(K29,Masterf!$F$11:$N$25,5),IF(AND(H29&gt;=1971,H29&lt;1976),VLOOKUP(K29,Masterf!$F$11:$N$25,4),IF(AND(H29&gt;=1976,H29&lt;1981),VLOOKUP(K29,Masterf!$F$11:$N$25,3),IF(AND(H29&gt;=1981,H29&lt;1986),VLOOKUP(K29,Masterf!$F$11:$N$25,2),"SENIOR"))))))))</f>
        <v>#N/A</v>
      </c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</row>
    <row r="30" spans="2:124" s="5" customFormat="1" ht="30" customHeight="1" x14ac:dyDescent="0.2">
      <c r="B30" s="170"/>
      <c r="C30" s="171"/>
      <c r="D30" s="172"/>
      <c r="E30" s="173"/>
      <c r="F30" s="174"/>
      <c r="G30" s="175"/>
      <c r="H30" s="176"/>
      <c r="I30" s="177"/>
      <c r="J30" s="178"/>
      <c r="K30" s="179"/>
      <c r="L30" s="180"/>
      <c r="M30" s="181"/>
      <c r="N30" s="181"/>
      <c r="O30" s="182" t="str">
        <f t="shared" si="3"/>
        <v/>
      </c>
      <c r="P30" s="180"/>
      <c r="Q30" s="181"/>
      <c r="R30" s="181"/>
      <c r="S30" s="182" t="str">
        <f t="shared" si="4"/>
        <v/>
      </c>
      <c r="T30" s="207" t="str">
        <f t="shared" si="5"/>
        <v/>
      </c>
      <c r="U30" s="183" t="str">
        <f t="shared" si="8"/>
        <v xml:space="preserve">   </v>
      </c>
      <c r="V30" s="184" t="str">
        <f t="shared" si="6"/>
        <v xml:space="preserve"> </v>
      </c>
      <c r="W30" s="185" t="str">
        <f t="shared" si="7"/>
        <v/>
      </c>
      <c r="X30" s="209" t="str">
        <f>IF(E30="","",W30*VLOOKUP(2020-H30,Masterh!C$17:D$72,2,FALSE))</f>
        <v/>
      </c>
      <c r="Y30" s="73"/>
      <c r="AA30" s="37"/>
      <c r="AB30" s="32" t="e">
        <f>IF(E30="H",T30-HLOOKUP(V30,Masterh!$C$1:$CX$9,2,FALSE),T30-HLOOKUP(V30,Masterf!$C$1:$CD$9,2,FALSE))</f>
        <v>#VALUE!</v>
      </c>
      <c r="AC30" s="32" t="e">
        <f>IF(E30="H",T30-HLOOKUP(V30,Masterh!$C$1:$CX$9,3,FALSE),T30-HLOOKUP(V30,Masterf!$C$1:$CD$9,3,FALSE))</f>
        <v>#VALUE!</v>
      </c>
      <c r="AD30" s="32" t="e">
        <f>IF(E30="H",T30-HLOOKUP(V30,Masterh!$C$1:$CX$9,4,FALSE),T30-HLOOKUP(V30,Masterf!$C$1:$CD$9,4,FALSE))</f>
        <v>#VALUE!</v>
      </c>
      <c r="AE30" s="32" t="e">
        <f>IF(E30="H",T30-HLOOKUP(V30,Masterh!$C$1:$CX$9,5,FALSE),T30-HLOOKUP(V30,Masterf!$C$1:$CD$9,5,FALSE))</f>
        <v>#VALUE!</v>
      </c>
      <c r="AF30" s="32" t="e">
        <f>IF(E30="H",T30-HLOOKUP(V30,Masterh!$C$1:$CX$9,6,FALSE),T30-HLOOKUP(V30,Masterf!$C$1:$CD$9,6,FALSE))</f>
        <v>#VALUE!</v>
      </c>
      <c r="AG30" s="32" t="e">
        <f>IF(E30="H",T30-HLOOKUP(V30,Masterh!$C$1:$CX$9,7,FALSE),T30-HLOOKUP(V30,Masterf!$C$1:$CD$9,7,FALSE))</f>
        <v>#VALUE!</v>
      </c>
      <c r="AH30" s="32" t="e">
        <f>IF(E30="H",T30-HLOOKUP(V30,Masterh!$C$1:$CX$9,8,FALSE),T30-HLOOKUP(V30,Masterf!$C$1:$CD$9,8,FALSE))</f>
        <v>#VALUE!</v>
      </c>
      <c r="AI30" s="32" t="e">
        <f>IF(E30="H",T30-HLOOKUP(V30,Masterh!$C$1:$CX$9,9,FALSE),T30-HLOOKUP(V30,Masterf!$C$1:$CD$9,9,FALSE))</f>
        <v>#VALUE!</v>
      </c>
      <c r="AJ30" s="51" t="str">
        <f t="shared" si="0"/>
        <v xml:space="preserve"> </v>
      </c>
      <c r="AK30" s="37"/>
      <c r="AL30" s="52" t="str">
        <f t="shared" si="1"/>
        <v xml:space="preserve"> </v>
      </c>
      <c r="AM30" s="53" t="str">
        <f t="shared" si="2"/>
        <v xml:space="preserve"> </v>
      </c>
      <c r="AN30" s="37" t="e">
        <f>IF(AND(H30&lt;1920),VLOOKUP(K30,Masterh!$F$11:$P$29,11),IF(AND(H30&gt;=1920,H30&lt;1941),VLOOKUP(K30,Masterh!$F$11:$P$29,11),IF(AND(H30&gt;=1941,H30&lt;1946),VLOOKUP(K30,Masterh!$F$11:$P$29,10),IF(AND(H30&gt;=1946,H30&lt;1951),VLOOKUP(K30,Masterh!$F$11:$P$29,9),IF(AND(H30&gt;=1951,H30&lt;1956),VLOOKUP(K30,Masterh!$F$11:$P$29,8),IF(AND(H30&gt;=1956,H30&lt;1961),VLOOKUP(K30,Masterh!$F$11:$P$29,7),IF(AND(H30&gt;=1961,H30&lt;1966),VLOOKUP(K30,Masterh!$F$11:$P$29,6),IF(AND(H30&gt;=1966,H30&lt;1971),VLOOKUP(K30,Masterh!$F$11:$P$29,5),IF(AND(H30&gt;=1971,H30&lt;1976),VLOOKUP(K30,Masterh!$F$11:$P$29,4),IF(AND(H30&gt;=1976,H30&lt;1981),VLOOKUP(K30,Masterh!$F$11:$P$29,3),IF(AND(H30&gt;=1981,H30&lt;1986),VLOOKUP(K30,Masterh!$F$11:$P$29,2),"SENIOR")))))))))))</f>
        <v>#N/A</v>
      </c>
      <c r="AO30" s="37" t="e">
        <f>IF(AND(H30&lt;1951),VLOOKUP(K30,Masterf!$F$11:$N$25,9),IF(AND(H30&gt;=1951,H30&lt;1956),VLOOKUP(K30,Masterf!$F$11:$N$25,8),IF(AND(H30&gt;=1956,H30&lt;1961),VLOOKUP(K30,Masterf!$F$11:$N$25,7),IF(AND(H30&gt;=1961,H30&lt;1966),VLOOKUP(K30,Masterf!$F$11:$N$25,6),IF(AND(H30&gt;=1966,H30&lt;1971),VLOOKUP(K30,Masterf!$F$11:$N$25,5),IF(AND(H30&gt;=1971,H30&lt;1976),VLOOKUP(K30,Masterf!$F$11:$N$25,4),IF(AND(H30&gt;=1976,H30&lt;1981),VLOOKUP(K30,Masterf!$F$11:$N$25,3),IF(AND(H30&gt;=1981,H30&lt;1986),VLOOKUP(K30,Masterf!$F$11:$N$25,2),"SENIOR"))))))))</f>
        <v>#N/A</v>
      </c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</row>
    <row r="31" spans="2:124" s="5" customFormat="1" ht="30" customHeight="1" x14ac:dyDescent="0.2">
      <c r="B31" s="170"/>
      <c r="C31" s="171"/>
      <c r="D31" s="172"/>
      <c r="E31" s="173"/>
      <c r="F31" s="174" t="s">
        <v>30</v>
      </c>
      <c r="G31" s="175" t="s">
        <v>30</v>
      </c>
      <c r="H31" s="176"/>
      <c r="I31" s="177"/>
      <c r="J31" s="178" t="s">
        <v>30</v>
      </c>
      <c r="K31" s="179"/>
      <c r="L31" s="180"/>
      <c r="M31" s="181"/>
      <c r="N31" s="181"/>
      <c r="O31" s="182" t="str">
        <f t="shared" si="3"/>
        <v/>
      </c>
      <c r="P31" s="180"/>
      <c r="Q31" s="181"/>
      <c r="R31" s="181"/>
      <c r="S31" s="182" t="str">
        <f t="shared" si="4"/>
        <v/>
      </c>
      <c r="T31" s="207" t="str">
        <f t="shared" si="5"/>
        <v/>
      </c>
      <c r="U31" s="183" t="str">
        <f t="shared" si="8"/>
        <v xml:space="preserve">   </v>
      </c>
      <c r="V31" s="184" t="str">
        <f t="shared" si="6"/>
        <v xml:space="preserve"> </v>
      </c>
      <c r="W31" s="185" t="str">
        <f t="shared" si="7"/>
        <v/>
      </c>
      <c r="X31" s="209" t="str">
        <f>IF(E31="","",W31*VLOOKUP(2020-H31,Masterh!C$17:D$72,2,FALSE))</f>
        <v/>
      </c>
      <c r="Y31" s="73"/>
      <c r="AA31" s="37"/>
      <c r="AB31" s="32" t="e">
        <f>IF(E31="H",T31-HLOOKUP(V31,Masterh!$C$1:$CX$9,2,FALSE),T31-HLOOKUP(V31,Masterf!$C$1:$CD$9,2,FALSE))</f>
        <v>#VALUE!</v>
      </c>
      <c r="AC31" s="32" t="e">
        <f>IF(E31="H",T31-HLOOKUP(V31,Masterh!$C$1:$CX$9,3,FALSE),T31-HLOOKUP(V31,Masterf!$C$1:$CD$9,3,FALSE))</f>
        <v>#VALUE!</v>
      </c>
      <c r="AD31" s="32" t="e">
        <f>IF(E31="H",T31-HLOOKUP(V31,Masterh!$C$1:$CX$9,4,FALSE),T31-HLOOKUP(V31,Masterf!$C$1:$CD$9,4,FALSE))</f>
        <v>#VALUE!</v>
      </c>
      <c r="AE31" s="32" t="e">
        <f>IF(E31="H",T31-HLOOKUP(V31,Masterh!$C$1:$CX$9,5,FALSE),T31-HLOOKUP(V31,Masterf!$C$1:$CD$9,5,FALSE))</f>
        <v>#VALUE!</v>
      </c>
      <c r="AF31" s="32" t="e">
        <f>IF(E31="H",T31-HLOOKUP(V31,Masterh!$C$1:$CX$9,6,FALSE),T31-HLOOKUP(V31,Masterf!$C$1:$CD$9,6,FALSE))</f>
        <v>#VALUE!</v>
      </c>
      <c r="AG31" s="32" t="e">
        <f>IF(E31="H",T31-HLOOKUP(V31,Masterh!$C$1:$CX$9,7,FALSE),T31-HLOOKUP(V31,Masterf!$C$1:$CD$9,7,FALSE))</f>
        <v>#VALUE!</v>
      </c>
      <c r="AH31" s="32" t="e">
        <f>IF(E31="H",T31-HLOOKUP(V31,Masterh!$C$1:$CX$9,8,FALSE),T31-HLOOKUP(V31,Masterf!$C$1:$CD$9,8,FALSE))</f>
        <v>#VALUE!</v>
      </c>
      <c r="AI31" s="32" t="e">
        <f>IF(E31="H",T31-HLOOKUP(V31,Masterh!$C$1:$CX$9,9,FALSE),T31-HLOOKUP(V31,Masterf!$C$1:$CD$9,9,FALSE))</f>
        <v>#VALUE!</v>
      </c>
      <c r="AJ31" s="51" t="str">
        <f t="shared" si="0"/>
        <v xml:space="preserve"> </v>
      </c>
      <c r="AK31" s="37"/>
      <c r="AL31" s="52" t="str">
        <f t="shared" si="1"/>
        <v xml:space="preserve"> </v>
      </c>
      <c r="AM31" s="53" t="str">
        <f t="shared" si="2"/>
        <v xml:space="preserve"> </v>
      </c>
      <c r="AN31" s="37" t="e">
        <f>IF(AND(H31&lt;1920),VLOOKUP(K31,Masterh!$F$11:$P$29,11),IF(AND(H31&gt;=1920,H31&lt;1941),VLOOKUP(K31,Masterh!$F$11:$P$29,11),IF(AND(H31&gt;=1941,H31&lt;1946),VLOOKUP(K31,Masterh!$F$11:$P$29,10),IF(AND(H31&gt;=1946,H31&lt;1951),VLOOKUP(K31,Masterh!$F$11:$P$29,9),IF(AND(H31&gt;=1951,H31&lt;1956),VLOOKUP(K31,Masterh!$F$11:$P$29,8),IF(AND(H31&gt;=1956,H31&lt;1961),VLOOKUP(K31,Masterh!$F$11:$P$29,7),IF(AND(H31&gt;=1961,H31&lt;1966),VLOOKUP(K31,Masterh!$F$11:$P$29,6),IF(AND(H31&gt;=1966,H31&lt;1971),VLOOKUP(K31,Masterh!$F$11:$P$29,5),IF(AND(H31&gt;=1971,H31&lt;1976),VLOOKUP(K31,Masterh!$F$11:$P$29,4),IF(AND(H31&gt;=1976,H31&lt;1981),VLOOKUP(K31,Masterh!$F$11:$P$29,3),IF(AND(H31&gt;=1981,H31&lt;1986),VLOOKUP(K31,Masterh!$F$11:$P$29,2),"SENIOR")))))))))))</f>
        <v>#N/A</v>
      </c>
      <c r="AO31" s="37" t="e">
        <f>IF(AND(H31&lt;1951),VLOOKUP(K31,Masterf!$F$11:$N$25,9),IF(AND(H31&gt;=1951,H31&lt;1956),VLOOKUP(K31,Masterf!$F$11:$N$25,8),IF(AND(H31&gt;=1956,H31&lt;1961),VLOOKUP(K31,Masterf!$F$11:$N$25,7),IF(AND(H31&gt;=1961,H31&lt;1966),VLOOKUP(K31,Masterf!$F$11:$N$25,6),IF(AND(H31&gt;=1966,H31&lt;1971),VLOOKUP(K31,Masterf!$F$11:$N$25,5),IF(AND(H31&gt;=1971,H31&lt;1976),VLOOKUP(K31,Masterf!$F$11:$N$25,4),IF(AND(H31&gt;=1976,H31&lt;1981),VLOOKUP(K31,Masterf!$F$11:$N$25,3),IF(AND(H31&gt;=1981,H31&lt;1986),VLOOKUP(K31,Masterf!$F$11:$N$25,2),"SENIOR"))))))))</f>
        <v>#N/A</v>
      </c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</row>
    <row r="32" spans="2:124" s="5" customFormat="1" ht="30" customHeight="1" x14ac:dyDescent="0.2">
      <c r="B32" s="170"/>
      <c r="C32" s="171"/>
      <c r="D32" s="172"/>
      <c r="E32" s="173"/>
      <c r="F32" s="174" t="s">
        <v>30</v>
      </c>
      <c r="G32" s="175" t="s">
        <v>30</v>
      </c>
      <c r="H32" s="176"/>
      <c r="I32" s="177"/>
      <c r="J32" s="178" t="s">
        <v>30</v>
      </c>
      <c r="K32" s="179"/>
      <c r="L32" s="180"/>
      <c r="M32" s="181"/>
      <c r="N32" s="181"/>
      <c r="O32" s="182" t="str">
        <f t="shared" si="3"/>
        <v/>
      </c>
      <c r="P32" s="180"/>
      <c r="Q32" s="181"/>
      <c r="R32" s="181"/>
      <c r="S32" s="182" t="str">
        <f t="shared" si="4"/>
        <v/>
      </c>
      <c r="T32" s="207" t="str">
        <f t="shared" si="5"/>
        <v/>
      </c>
      <c r="U32" s="183" t="str">
        <f t="shared" si="8"/>
        <v xml:space="preserve">   </v>
      </c>
      <c r="V32" s="184" t="str">
        <f t="shared" si="6"/>
        <v xml:space="preserve"> </v>
      </c>
      <c r="W32" s="185" t="str">
        <f t="shared" si="7"/>
        <v/>
      </c>
      <c r="X32" s="209" t="str">
        <f>IF(E32="","",W32*VLOOKUP(2020-H32,Masterh!C$17:D$72,2,FALSE))</f>
        <v/>
      </c>
      <c r="Y32" s="73"/>
      <c r="AA32" s="37"/>
      <c r="AB32" s="32" t="e">
        <f>IF(E32="H",T32-HLOOKUP(V32,Masterh!$C$1:$CX$9,2,FALSE),T32-HLOOKUP(V32,Masterf!$C$1:$CD$9,2,FALSE))</f>
        <v>#VALUE!</v>
      </c>
      <c r="AC32" s="32" t="e">
        <f>IF(E32="H",T32-HLOOKUP(V32,Masterh!$C$1:$CX$9,3,FALSE),T32-HLOOKUP(V32,Masterf!$C$1:$CD$9,3,FALSE))</f>
        <v>#VALUE!</v>
      </c>
      <c r="AD32" s="32" t="e">
        <f>IF(E32="H",T32-HLOOKUP(V32,Masterh!$C$1:$CX$9,4,FALSE),T32-HLOOKUP(V32,Masterf!$C$1:$CD$9,4,FALSE))</f>
        <v>#VALUE!</v>
      </c>
      <c r="AE32" s="32" t="e">
        <f>IF(E32="H",T32-HLOOKUP(V32,Masterh!$C$1:$CX$9,5,FALSE),T32-HLOOKUP(V32,Masterf!$C$1:$CD$9,5,FALSE))</f>
        <v>#VALUE!</v>
      </c>
      <c r="AF32" s="32" t="e">
        <f>IF(E32="H",T32-HLOOKUP(V32,Masterh!$C$1:$CX$9,6,FALSE),T32-HLOOKUP(V32,Masterf!$C$1:$CD$9,6,FALSE))</f>
        <v>#VALUE!</v>
      </c>
      <c r="AG32" s="32" t="e">
        <f>IF(E32="H",T32-HLOOKUP(V32,Masterh!$C$1:$CX$9,7,FALSE),T32-HLOOKUP(V32,Masterf!$C$1:$CD$9,7,FALSE))</f>
        <v>#VALUE!</v>
      </c>
      <c r="AH32" s="32" t="e">
        <f>IF(E32="H",T32-HLOOKUP(V32,Masterh!$C$1:$CX$9,8,FALSE),T32-HLOOKUP(V32,Masterf!$C$1:$CD$9,8,FALSE))</f>
        <v>#VALUE!</v>
      </c>
      <c r="AI32" s="32" t="e">
        <f>IF(E32="H",T32-HLOOKUP(V32,Masterh!$C$1:$CX$9,9,FALSE),T32-HLOOKUP(V32,Masterf!$C$1:$CD$9,9,FALSE))</f>
        <v>#VALUE!</v>
      </c>
      <c r="AJ32" s="51" t="str">
        <f t="shared" si="0"/>
        <v xml:space="preserve"> </v>
      </c>
      <c r="AK32" s="37"/>
      <c r="AL32" s="52" t="str">
        <f t="shared" si="1"/>
        <v xml:space="preserve"> </v>
      </c>
      <c r="AM32" s="53" t="str">
        <f t="shared" si="2"/>
        <v xml:space="preserve"> </v>
      </c>
      <c r="AN32" s="37" t="e">
        <f>IF(AND(H32&lt;1920),VLOOKUP(K32,Masterh!$F$11:$P$29,11),IF(AND(H32&gt;=1920,H32&lt;1941),VLOOKUP(K32,Masterh!$F$11:$P$29,11),IF(AND(H32&gt;=1941,H32&lt;1946),VLOOKUP(K32,Masterh!$F$11:$P$29,10),IF(AND(H32&gt;=1946,H32&lt;1951),VLOOKUP(K32,Masterh!$F$11:$P$29,9),IF(AND(H32&gt;=1951,H32&lt;1956),VLOOKUP(K32,Masterh!$F$11:$P$29,8),IF(AND(H32&gt;=1956,H32&lt;1961),VLOOKUP(K32,Masterh!$F$11:$P$29,7),IF(AND(H32&gt;=1961,H32&lt;1966),VLOOKUP(K32,Masterh!$F$11:$P$29,6),IF(AND(H32&gt;=1966,H32&lt;1971),VLOOKUP(K32,Masterh!$F$11:$P$29,5),IF(AND(H32&gt;=1971,H32&lt;1976),VLOOKUP(K32,Masterh!$F$11:$P$29,4),IF(AND(H32&gt;=1976,H32&lt;1981),VLOOKUP(K32,Masterh!$F$11:$P$29,3),IF(AND(H32&gt;=1981,H32&lt;1986),VLOOKUP(K32,Masterh!$F$11:$P$29,2),"SENIOR")))))))))))</f>
        <v>#N/A</v>
      </c>
      <c r="AO32" s="37" t="e">
        <f>IF(AND(H32&lt;1951),VLOOKUP(K32,Masterf!$F$11:$N$25,9),IF(AND(H32&gt;=1951,H32&lt;1956),VLOOKUP(K32,Masterf!$F$11:$N$25,8),IF(AND(H32&gt;=1956,H32&lt;1961),VLOOKUP(K32,Masterf!$F$11:$N$25,7),IF(AND(H32&gt;=1961,H32&lt;1966),VLOOKUP(K32,Masterf!$F$11:$N$25,6),IF(AND(H32&gt;=1966,H32&lt;1971),VLOOKUP(K32,Masterf!$F$11:$N$25,5),IF(AND(H32&gt;=1971,H32&lt;1976),VLOOKUP(K32,Masterf!$F$11:$N$25,4),IF(AND(H32&gt;=1976,H32&lt;1981),VLOOKUP(K32,Masterf!$F$11:$N$25,3),IF(AND(H32&gt;=1981,H32&lt;1986),VLOOKUP(K32,Masterf!$F$11:$N$25,2),"SENIOR"))))))))</f>
        <v>#N/A</v>
      </c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</row>
    <row r="33" spans="2:124" s="5" customFormat="1" ht="30" customHeight="1" x14ac:dyDescent="0.2">
      <c r="B33" s="170"/>
      <c r="C33" s="171"/>
      <c r="D33" s="172"/>
      <c r="E33" s="173"/>
      <c r="F33" s="174" t="s">
        <v>30</v>
      </c>
      <c r="G33" s="175" t="s">
        <v>30</v>
      </c>
      <c r="H33" s="176"/>
      <c r="I33" s="177"/>
      <c r="J33" s="178" t="s">
        <v>30</v>
      </c>
      <c r="K33" s="179"/>
      <c r="L33" s="180"/>
      <c r="M33" s="181"/>
      <c r="N33" s="181"/>
      <c r="O33" s="182" t="str">
        <f t="shared" si="3"/>
        <v/>
      </c>
      <c r="P33" s="180"/>
      <c r="Q33" s="181"/>
      <c r="R33" s="181"/>
      <c r="S33" s="182" t="str">
        <f t="shared" si="4"/>
        <v/>
      </c>
      <c r="T33" s="207" t="str">
        <f t="shared" si="5"/>
        <v/>
      </c>
      <c r="U33" s="183" t="str">
        <f t="shared" si="8"/>
        <v xml:space="preserve">   </v>
      </c>
      <c r="V33" s="184" t="str">
        <f t="shared" si="6"/>
        <v xml:space="preserve"> </v>
      </c>
      <c r="W33" s="185" t="str">
        <f t="shared" si="7"/>
        <v/>
      </c>
      <c r="X33" s="209" t="str">
        <f>IF(E33="","",W33*VLOOKUP(2020-H33,Masterh!C$17:D$72,2,FALSE))</f>
        <v/>
      </c>
      <c r="Y33" s="73"/>
      <c r="AA33" s="37"/>
      <c r="AB33" s="32" t="e">
        <f>IF(E33="H",T33-HLOOKUP(V33,Masterh!$C$1:$CX$9,2,FALSE),T33-HLOOKUP(V33,Masterf!$C$1:$CD$9,2,FALSE))</f>
        <v>#VALUE!</v>
      </c>
      <c r="AC33" s="32" t="e">
        <f>IF(E33="H",T33-HLOOKUP(V33,Masterh!$C$1:$CX$9,3,FALSE),T33-HLOOKUP(V33,Masterf!$C$1:$CD$9,3,FALSE))</f>
        <v>#VALUE!</v>
      </c>
      <c r="AD33" s="32" t="e">
        <f>IF(E33="H",T33-HLOOKUP(V33,Masterh!$C$1:$CX$9,4,FALSE),T33-HLOOKUP(V33,Masterf!$C$1:$CD$9,4,FALSE))</f>
        <v>#VALUE!</v>
      </c>
      <c r="AE33" s="32" t="e">
        <f>IF(E33="H",T33-HLOOKUP(V33,Masterh!$C$1:$CX$9,5,FALSE),T33-HLOOKUP(V33,Masterf!$C$1:$CD$9,5,FALSE))</f>
        <v>#VALUE!</v>
      </c>
      <c r="AF33" s="32" t="e">
        <f>IF(E33="H",T33-HLOOKUP(V33,Masterh!$C$1:$CX$9,6,FALSE),T33-HLOOKUP(V33,Masterf!$C$1:$CD$9,6,FALSE))</f>
        <v>#VALUE!</v>
      </c>
      <c r="AG33" s="32" t="e">
        <f>IF(E33="H",T33-HLOOKUP(V33,Masterh!$C$1:$CX$9,7,FALSE),T33-HLOOKUP(V33,Masterf!$C$1:$CD$9,7,FALSE))</f>
        <v>#VALUE!</v>
      </c>
      <c r="AH33" s="32" t="e">
        <f>IF(E33="H",T33-HLOOKUP(V33,Masterh!$C$1:$CX$9,8,FALSE),T33-HLOOKUP(V33,Masterf!$C$1:$CD$9,8,FALSE))</f>
        <v>#VALUE!</v>
      </c>
      <c r="AI33" s="32" t="e">
        <f>IF(E33="H",T33-HLOOKUP(V33,Masterh!$C$1:$CX$9,9,FALSE),T33-HLOOKUP(V33,Masterf!$C$1:$CD$9,9,FALSE))</f>
        <v>#VALUE!</v>
      </c>
      <c r="AJ33" s="51" t="str">
        <f t="shared" si="0"/>
        <v xml:space="preserve"> </v>
      </c>
      <c r="AK33" s="37"/>
      <c r="AL33" s="52" t="str">
        <f t="shared" si="1"/>
        <v xml:space="preserve"> </v>
      </c>
      <c r="AM33" s="53" t="str">
        <f t="shared" si="2"/>
        <v xml:space="preserve"> </v>
      </c>
      <c r="AN33" s="37" t="e">
        <f>IF(AND(H33&lt;1920),VLOOKUP(K33,Masterh!$F$11:$P$29,11),IF(AND(H33&gt;=1920,H33&lt;1941),VLOOKUP(K33,Masterh!$F$11:$P$29,11),IF(AND(H33&gt;=1941,H33&lt;1946),VLOOKUP(K33,Masterh!$F$11:$P$29,10),IF(AND(H33&gt;=1946,H33&lt;1951),VLOOKUP(K33,Masterh!$F$11:$P$29,9),IF(AND(H33&gt;=1951,H33&lt;1956),VLOOKUP(K33,Masterh!$F$11:$P$29,8),IF(AND(H33&gt;=1956,H33&lt;1961),VLOOKUP(K33,Masterh!$F$11:$P$29,7),IF(AND(H33&gt;=1961,H33&lt;1966),VLOOKUP(K33,Masterh!$F$11:$P$29,6),IF(AND(H33&gt;=1966,H33&lt;1971),VLOOKUP(K33,Masterh!$F$11:$P$29,5),IF(AND(H33&gt;=1971,H33&lt;1976),VLOOKUP(K33,Masterh!$F$11:$P$29,4),IF(AND(H33&gt;=1976,H33&lt;1981),VLOOKUP(K33,Masterh!$F$11:$P$29,3),IF(AND(H33&gt;=1981,H33&lt;1986),VLOOKUP(K33,Masterh!$F$11:$P$29,2),"SENIOR")))))))))))</f>
        <v>#N/A</v>
      </c>
      <c r="AO33" s="37" t="e">
        <f>IF(AND(H33&lt;1951),VLOOKUP(K33,Masterf!$F$11:$N$25,9),IF(AND(H33&gt;=1951,H33&lt;1956),VLOOKUP(K33,Masterf!$F$11:$N$25,8),IF(AND(H33&gt;=1956,H33&lt;1961),VLOOKUP(K33,Masterf!$F$11:$N$25,7),IF(AND(H33&gt;=1961,H33&lt;1966),VLOOKUP(K33,Masterf!$F$11:$N$25,6),IF(AND(H33&gt;=1966,H33&lt;1971),VLOOKUP(K33,Masterf!$F$11:$N$25,5),IF(AND(H33&gt;=1971,H33&lt;1976),VLOOKUP(K33,Masterf!$F$11:$N$25,4),IF(AND(H33&gt;=1976,H33&lt;1981),VLOOKUP(K33,Masterf!$F$11:$N$25,3),IF(AND(H33&gt;=1981,H33&lt;1986),VLOOKUP(K33,Masterf!$F$11:$N$25,2),"SENIOR"))))))))</f>
        <v>#N/A</v>
      </c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</row>
    <row r="34" spans="2:124" s="5" customFormat="1" ht="30" customHeight="1" x14ac:dyDescent="0.2">
      <c r="B34" s="170"/>
      <c r="C34" s="171"/>
      <c r="D34" s="172"/>
      <c r="E34" s="173"/>
      <c r="F34" s="174" t="s">
        <v>30</v>
      </c>
      <c r="G34" s="175" t="s">
        <v>30</v>
      </c>
      <c r="H34" s="176"/>
      <c r="I34" s="177"/>
      <c r="J34" s="178" t="s">
        <v>30</v>
      </c>
      <c r="K34" s="179"/>
      <c r="L34" s="180"/>
      <c r="M34" s="181"/>
      <c r="N34" s="181"/>
      <c r="O34" s="182" t="str">
        <f t="shared" si="3"/>
        <v/>
      </c>
      <c r="P34" s="180"/>
      <c r="Q34" s="181"/>
      <c r="R34" s="181"/>
      <c r="S34" s="182" t="str">
        <f t="shared" si="4"/>
        <v/>
      </c>
      <c r="T34" s="207" t="str">
        <f t="shared" si="5"/>
        <v/>
      </c>
      <c r="U34" s="183" t="str">
        <f t="shared" si="8"/>
        <v xml:space="preserve">   </v>
      </c>
      <c r="V34" s="184" t="str">
        <f t="shared" si="6"/>
        <v xml:space="preserve"> </v>
      </c>
      <c r="W34" s="185" t="str">
        <f t="shared" si="7"/>
        <v/>
      </c>
      <c r="X34" s="209" t="str">
        <f>IF(E34="","",W34*VLOOKUP(2020-H34,Masterh!C$17:D$72,2,FALSE))</f>
        <v/>
      </c>
      <c r="Y34" s="73"/>
      <c r="AA34" s="37"/>
      <c r="AB34" s="32" t="e">
        <f>IF(E34="H",T34-HLOOKUP(V34,Masterh!$C$1:$CX$9,2,FALSE),T34-HLOOKUP(V34,Masterf!$C$1:$CD$9,2,FALSE))</f>
        <v>#VALUE!</v>
      </c>
      <c r="AC34" s="32" t="e">
        <f>IF(E34="H",T34-HLOOKUP(V34,Masterh!$C$1:$CX$9,3,FALSE),T34-HLOOKUP(V34,Masterf!$C$1:$CD$9,3,FALSE))</f>
        <v>#VALUE!</v>
      </c>
      <c r="AD34" s="32" t="e">
        <f>IF(E34="H",T34-HLOOKUP(V34,Masterh!$C$1:$CX$9,4,FALSE),T34-HLOOKUP(V34,Masterf!$C$1:$CD$9,4,FALSE))</f>
        <v>#VALUE!</v>
      </c>
      <c r="AE34" s="32" t="e">
        <f>IF(E34="H",T34-HLOOKUP(V34,Masterh!$C$1:$CX$9,5,FALSE),T34-HLOOKUP(V34,Masterf!$C$1:$CD$9,5,FALSE))</f>
        <v>#VALUE!</v>
      </c>
      <c r="AF34" s="32" t="e">
        <f>IF(E34="H",T34-HLOOKUP(V34,Masterh!$C$1:$CX$9,6,FALSE),T34-HLOOKUP(V34,Masterf!$C$1:$CD$9,6,FALSE))</f>
        <v>#VALUE!</v>
      </c>
      <c r="AG34" s="32" t="e">
        <f>IF(E34="H",T34-HLOOKUP(V34,Masterh!$C$1:$CX$9,7,FALSE),T34-HLOOKUP(V34,Masterf!$C$1:$CD$9,7,FALSE))</f>
        <v>#VALUE!</v>
      </c>
      <c r="AH34" s="32" t="e">
        <f>IF(E34="H",T34-HLOOKUP(V34,Masterh!$C$1:$CX$9,8,FALSE),T34-HLOOKUP(V34,Masterf!$C$1:$CD$9,8,FALSE))</f>
        <v>#VALUE!</v>
      </c>
      <c r="AI34" s="32" t="e">
        <f>IF(E34="H",T34-HLOOKUP(V34,Masterh!$C$1:$CX$9,9,FALSE),T34-HLOOKUP(V34,Masterf!$C$1:$CD$9,9,FALSE))</f>
        <v>#VALUE!</v>
      </c>
      <c r="AJ34" s="51" t="str">
        <f t="shared" si="0"/>
        <v xml:space="preserve"> </v>
      </c>
      <c r="AK34" s="37"/>
      <c r="AL34" s="52" t="str">
        <f t="shared" si="1"/>
        <v xml:space="preserve"> </v>
      </c>
      <c r="AM34" s="53" t="str">
        <f t="shared" si="2"/>
        <v xml:space="preserve"> </v>
      </c>
      <c r="AN34" s="37" t="e">
        <f>IF(AND(H34&lt;1920),VLOOKUP(K34,Masterh!$F$11:$P$29,11),IF(AND(H34&gt;=1920,H34&lt;1941),VLOOKUP(K34,Masterh!$F$11:$P$29,11),IF(AND(H34&gt;=1941,H34&lt;1946),VLOOKUP(K34,Masterh!$F$11:$P$29,10),IF(AND(H34&gt;=1946,H34&lt;1951),VLOOKUP(K34,Masterh!$F$11:$P$29,9),IF(AND(H34&gt;=1951,H34&lt;1956),VLOOKUP(K34,Masterh!$F$11:$P$29,8),IF(AND(H34&gt;=1956,H34&lt;1961),VLOOKUP(K34,Masterh!$F$11:$P$29,7),IF(AND(H34&gt;=1961,H34&lt;1966),VLOOKUP(K34,Masterh!$F$11:$P$29,6),IF(AND(H34&gt;=1966,H34&lt;1971),VLOOKUP(K34,Masterh!$F$11:$P$29,5),IF(AND(H34&gt;=1971,H34&lt;1976),VLOOKUP(K34,Masterh!$F$11:$P$29,4),IF(AND(H34&gt;=1976,H34&lt;1981),VLOOKUP(K34,Masterh!$F$11:$P$29,3),IF(AND(H34&gt;=1981,H34&lt;1986),VLOOKUP(K34,Masterh!$F$11:$P$29,2),"SENIOR")))))))))))</f>
        <v>#N/A</v>
      </c>
      <c r="AO34" s="37" t="e">
        <f>IF(AND(H34&lt;1951),VLOOKUP(K34,Masterf!$F$11:$N$25,9),IF(AND(H34&gt;=1951,H34&lt;1956),VLOOKUP(K34,Masterf!$F$11:$N$25,8),IF(AND(H34&gt;=1956,H34&lt;1961),VLOOKUP(K34,Masterf!$F$11:$N$25,7),IF(AND(H34&gt;=1961,H34&lt;1966),VLOOKUP(K34,Masterf!$F$11:$N$25,6),IF(AND(H34&gt;=1966,H34&lt;1971),VLOOKUP(K34,Masterf!$F$11:$N$25,5),IF(AND(H34&gt;=1971,H34&lt;1976),VLOOKUP(K34,Masterf!$F$11:$N$25,4),IF(AND(H34&gt;=1976,H34&lt;1981),VLOOKUP(K34,Masterf!$F$11:$N$25,3),IF(AND(H34&gt;=1981,H34&lt;1986),VLOOKUP(K34,Masterf!$F$11:$N$25,2),"SENIOR"))))))))</f>
        <v>#N/A</v>
      </c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</row>
    <row r="35" spans="2:124" s="5" customFormat="1" ht="30" customHeight="1" x14ac:dyDescent="0.2">
      <c r="B35" s="170"/>
      <c r="C35" s="171"/>
      <c r="D35" s="172"/>
      <c r="E35" s="173"/>
      <c r="F35" s="174" t="s">
        <v>30</v>
      </c>
      <c r="G35" s="175" t="s">
        <v>30</v>
      </c>
      <c r="H35" s="176"/>
      <c r="I35" s="177"/>
      <c r="J35" s="178" t="s">
        <v>30</v>
      </c>
      <c r="K35" s="179"/>
      <c r="L35" s="180"/>
      <c r="M35" s="181"/>
      <c r="N35" s="181"/>
      <c r="O35" s="182" t="str">
        <f t="shared" si="3"/>
        <v/>
      </c>
      <c r="P35" s="180"/>
      <c r="Q35" s="181"/>
      <c r="R35" s="181"/>
      <c r="S35" s="182" t="str">
        <f t="shared" si="4"/>
        <v/>
      </c>
      <c r="T35" s="207" t="str">
        <f t="shared" si="5"/>
        <v/>
      </c>
      <c r="U35" s="183" t="str">
        <f t="shared" si="8"/>
        <v xml:space="preserve">   </v>
      </c>
      <c r="V35" s="184" t="str">
        <f t="shared" si="6"/>
        <v xml:space="preserve"> </v>
      </c>
      <c r="W35" s="185" t="str">
        <f t="shared" si="7"/>
        <v/>
      </c>
      <c r="X35" s="209" t="str">
        <f>IF(E35="","",W35*VLOOKUP(2020-H35,Masterh!C$17:D$72,2,FALSE))</f>
        <v/>
      </c>
      <c r="Y35" s="73"/>
      <c r="AA35" s="37"/>
      <c r="AB35" s="32" t="e">
        <f>IF(E35="H",T35-HLOOKUP(V35,Masterh!$C$1:$CX$9,2,FALSE),T35-HLOOKUP(V35,Masterf!$C$1:$CD$9,2,FALSE))</f>
        <v>#VALUE!</v>
      </c>
      <c r="AC35" s="32" t="e">
        <f>IF(E35="H",T35-HLOOKUP(V35,Masterh!$C$1:$CX$9,3,FALSE),T35-HLOOKUP(V35,Masterf!$C$1:$CD$9,3,FALSE))</f>
        <v>#VALUE!</v>
      </c>
      <c r="AD35" s="32" t="e">
        <f>IF(E35="H",T35-HLOOKUP(V35,Masterh!$C$1:$CX$9,4,FALSE),T35-HLOOKUP(V35,Masterf!$C$1:$CD$9,4,FALSE))</f>
        <v>#VALUE!</v>
      </c>
      <c r="AE35" s="32" t="e">
        <f>IF(E35="H",T35-HLOOKUP(V35,Masterh!$C$1:$CX$9,5,FALSE),T35-HLOOKUP(V35,Masterf!$C$1:$CD$9,5,FALSE))</f>
        <v>#VALUE!</v>
      </c>
      <c r="AF35" s="32" t="e">
        <f>IF(E35="H",T35-HLOOKUP(V35,Masterh!$C$1:$CX$9,6,FALSE),T35-HLOOKUP(V35,Masterf!$C$1:$CD$9,6,FALSE))</f>
        <v>#VALUE!</v>
      </c>
      <c r="AG35" s="32" t="e">
        <f>IF(E35="H",T35-HLOOKUP(V35,Masterh!$C$1:$CX$9,7,FALSE),T35-HLOOKUP(V35,Masterf!$C$1:$CD$9,7,FALSE))</f>
        <v>#VALUE!</v>
      </c>
      <c r="AH35" s="32" t="e">
        <f>IF(E35="H",T35-HLOOKUP(V35,Masterh!$C$1:$CX$9,8,FALSE),T35-HLOOKUP(V35,Masterf!$C$1:$CD$9,8,FALSE))</f>
        <v>#VALUE!</v>
      </c>
      <c r="AI35" s="32" t="e">
        <f>IF(E35="H",T35-HLOOKUP(V35,Masterh!$C$1:$CX$9,9,FALSE),T35-HLOOKUP(V35,Masterf!$C$1:$CD$9,9,FALSE))</f>
        <v>#VALUE!</v>
      </c>
      <c r="AJ35" s="51" t="str">
        <f t="shared" si="0"/>
        <v xml:space="preserve"> </v>
      </c>
      <c r="AK35" s="37"/>
      <c r="AL35" s="52" t="str">
        <f t="shared" si="1"/>
        <v xml:space="preserve"> </v>
      </c>
      <c r="AM35" s="53" t="str">
        <f t="shared" si="2"/>
        <v xml:space="preserve"> </v>
      </c>
      <c r="AN35" s="37" t="e">
        <f>IF(AND(H35&lt;1920),VLOOKUP(K35,Masterh!$F$11:$P$29,11),IF(AND(H35&gt;=1920,H35&lt;1941),VLOOKUP(K35,Masterh!$F$11:$P$29,11),IF(AND(H35&gt;=1941,H35&lt;1946),VLOOKUP(K35,Masterh!$F$11:$P$29,10),IF(AND(H35&gt;=1946,H35&lt;1951),VLOOKUP(K35,Masterh!$F$11:$P$29,9),IF(AND(H35&gt;=1951,H35&lt;1956),VLOOKUP(K35,Masterh!$F$11:$P$29,8),IF(AND(H35&gt;=1956,H35&lt;1961),VLOOKUP(K35,Masterh!$F$11:$P$29,7),IF(AND(H35&gt;=1961,H35&lt;1966),VLOOKUP(K35,Masterh!$F$11:$P$29,6),IF(AND(H35&gt;=1966,H35&lt;1971),VLOOKUP(K35,Masterh!$F$11:$P$29,5),IF(AND(H35&gt;=1971,H35&lt;1976),VLOOKUP(K35,Masterh!$F$11:$P$29,4),IF(AND(H35&gt;=1976,H35&lt;1981),VLOOKUP(K35,Masterh!$F$11:$P$29,3),IF(AND(H35&gt;=1981,H35&lt;1986),VLOOKUP(K35,Masterh!$F$11:$P$29,2),"SENIOR")))))))))))</f>
        <v>#N/A</v>
      </c>
      <c r="AO35" s="37" t="e">
        <f>IF(AND(H35&lt;1951),VLOOKUP(K35,Masterf!$F$11:$N$25,9),IF(AND(H35&gt;=1951,H35&lt;1956),VLOOKUP(K35,Masterf!$F$11:$N$25,8),IF(AND(H35&gt;=1956,H35&lt;1961),VLOOKUP(K35,Masterf!$F$11:$N$25,7),IF(AND(H35&gt;=1961,H35&lt;1966),VLOOKUP(K35,Masterf!$F$11:$N$25,6),IF(AND(H35&gt;=1966,H35&lt;1971),VLOOKUP(K35,Masterf!$F$11:$N$25,5),IF(AND(H35&gt;=1971,H35&lt;1976),VLOOKUP(K35,Masterf!$F$11:$N$25,4),IF(AND(H35&gt;=1976,H35&lt;1981),VLOOKUP(K35,Masterf!$F$11:$N$25,3),IF(AND(H35&gt;=1981,H35&lt;1986),VLOOKUP(K35,Masterf!$F$11:$N$25,2),"SENIOR"))))))))</f>
        <v>#N/A</v>
      </c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</row>
    <row r="36" spans="2:124" s="5" customFormat="1" ht="30" customHeight="1" x14ac:dyDescent="0.2">
      <c r="B36" s="170"/>
      <c r="C36" s="171"/>
      <c r="D36" s="172"/>
      <c r="E36" s="173"/>
      <c r="F36" s="174" t="s">
        <v>30</v>
      </c>
      <c r="G36" s="175" t="s">
        <v>30</v>
      </c>
      <c r="H36" s="176"/>
      <c r="I36" s="177"/>
      <c r="J36" s="178" t="s">
        <v>30</v>
      </c>
      <c r="K36" s="179"/>
      <c r="L36" s="180"/>
      <c r="M36" s="181"/>
      <c r="N36" s="181"/>
      <c r="O36" s="182" t="str">
        <f t="shared" si="3"/>
        <v/>
      </c>
      <c r="P36" s="180"/>
      <c r="Q36" s="181"/>
      <c r="R36" s="181"/>
      <c r="S36" s="182" t="str">
        <f t="shared" si="4"/>
        <v/>
      </c>
      <c r="T36" s="207" t="str">
        <f t="shared" si="5"/>
        <v/>
      </c>
      <c r="U36" s="183" t="str">
        <f t="shared" si="8"/>
        <v xml:space="preserve">   </v>
      </c>
      <c r="V36" s="184" t="str">
        <f t="shared" si="6"/>
        <v xml:space="preserve"> </v>
      </c>
      <c r="W36" s="185" t="str">
        <f t="shared" si="7"/>
        <v/>
      </c>
      <c r="X36" s="209" t="str">
        <f>IF(E36="","",W36*VLOOKUP(2020-H36,Masterh!C$17:D$72,2,FALSE))</f>
        <v/>
      </c>
      <c r="Y36" s="73"/>
      <c r="AA36" s="37"/>
      <c r="AB36" s="32" t="e">
        <f>IF(E36="H",T36-HLOOKUP(V36,Masterh!$C$1:$CX$9,2,FALSE),T36-HLOOKUP(V36,Masterf!$C$1:$CD$9,2,FALSE))</f>
        <v>#VALUE!</v>
      </c>
      <c r="AC36" s="32" t="e">
        <f>IF(E36="H",T36-HLOOKUP(V36,Masterh!$C$1:$CX$9,3,FALSE),T36-HLOOKUP(V36,Masterf!$C$1:$CD$9,3,FALSE))</f>
        <v>#VALUE!</v>
      </c>
      <c r="AD36" s="32" t="e">
        <f>IF(E36="H",T36-HLOOKUP(V36,Masterh!$C$1:$CX$9,4,FALSE),T36-HLOOKUP(V36,Masterf!$C$1:$CD$9,4,FALSE))</f>
        <v>#VALUE!</v>
      </c>
      <c r="AE36" s="32" t="e">
        <f>IF(E36="H",T36-HLOOKUP(V36,Masterh!$C$1:$CX$9,5,FALSE),T36-HLOOKUP(V36,Masterf!$C$1:$CD$9,5,FALSE))</f>
        <v>#VALUE!</v>
      </c>
      <c r="AF36" s="32" t="e">
        <f>IF(E36="H",T36-HLOOKUP(V36,Masterh!$C$1:$CX$9,6,FALSE),T36-HLOOKUP(V36,Masterf!$C$1:$CD$9,6,FALSE))</f>
        <v>#VALUE!</v>
      </c>
      <c r="AG36" s="32" t="e">
        <f>IF(E36="H",T36-HLOOKUP(V36,Masterh!$C$1:$CX$9,7,FALSE),T36-HLOOKUP(V36,Masterf!$C$1:$CD$9,7,FALSE))</f>
        <v>#VALUE!</v>
      </c>
      <c r="AH36" s="32" t="e">
        <f>IF(E36="H",T36-HLOOKUP(V36,Masterh!$C$1:$CX$9,8,FALSE),T36-HLOOKUP(V36,Masterf!$C$1:$CD$9,8,FALSE))</f>
        <v>#VALUE!</v>
      </c>
      <c r="AI36" s="32" t="e">
        <f>IF(E36="H",T36-HLOOKUP(V36,Masterh!$C$1:$CX$9,9,FALSE),T36-HLOOKUP(V36,Masterf!$C$1:$CD$9,9,FALSE))</f>
        <v>#VALUE!</v>
      </c>
      <c r="AJ36" s="51" t="str">
        <f t="shared" si="0"/>
        <v xml:space="preserve"> </v>
      </c>
      <c r="AK36" s="37"/>
      <c r="AL36" s="52" t="str">
        <f t="shared" si="1"/>
        <v xml:space="preserve"> </v>
      </c>
      <c r="AM36" s="53" t="str">
        <f t="shared" si="2"/>
        <v xml:space="preserve"> </v>
      </c>
      <c r="AN36" s="37" t="e">
        <f>IF(AND(H36&lt;1920),VLOOKUP(K36,Masterh!$F$11:$P$29,11),IF(AND(H36&gt;=1920,H36&lt;1941),VLOOKUP(K36,Masterh!$F$11:$P$29,11),IF(AND(H36&gt;=1941,H36&lt;1946),VLOOKUP(K36,Masterh!$F$11:$P$29,10),IF(AND(H36&gt;=1946,H36&lt;1951),VLOOKUP(K36,Masterh!$F$11:$P$29,9),IF(AND(H36&gt;=1951,H36&lt;1956),VLOOKUP(K36,Masterh!$F$11:$P$29,8),IF(AND(H36&gt;=1956,H36&lt;1961),VLOOKUP(K36,Masterh!$F$11:$P$29,7),IF(AND(H36&gt;=1961,H36&lt;1966),VLOOKUP(K36,Masterh!$F$11:$P$29,6),IF(AND(H36&gt;=1966,H36&lt;1971),VLOOKUP(K36,Masterh!$F$11:$P$29,5),IF(AND(H36&gt;=1971,H36&lt;1976),VLOOKUP(K36,Masterh!$F$11:$P$29,4),IF(AND(H36&gt;=1976,H36&lt;1981),VLOOKUP(K36,Masterh!$F$11:$P$29,3),IF(AND(H36&gt;=1981,H36&lt;1986),VLOOKUP(K36,Masterh!$F$11:$P$29,2),"SENIOR")))))))))))</f>
        <v>#N/A</v>
      </c>
      <c r="AO36" s="37" t="e">
        <f>IF(AND(H36&lt;1951),VLOOKUP(K36,Masterf!$F$11:$N$25,9),IF(AND(H36&gt;=1951,H36&lt;1956),VLOOKUP(K36,Masterf!$F$11:$N$25,8),IF(AND(H36&gt;=1956,H36&lt;1961),VLOOKUP(K36,Masterf!$F$11:$N$25,7),IF(AND(H36&gt;=1961,H36&lt;1966),VLOOKUP(K36,Masterf!$F$11:$N$25,6),IF(AND(H36&gt;=1966,H36&lt;1971),VLOOKUP(K36,Masterf!$F$11:$N$25,5),IF(AND(H36&gt;=1971,H36&lt;1976),VLOOKUP(K36,Masterf!$F$11:$N$25,4),IF(AND(H36&gt;=1976,H36&lt;1981),VLOOKUP(K36,Masterf!$F$11:$N$25,3),IF(AND(H36&gt;=1981,H36&lt;1986),VLOOKUP(K36,Masterf!$F$11:$N$25,2),"SENIOR"))))))))</f>
        <v>#N/A</v>
      </c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</row>
    <row r="37" spans="2:124" s="5" customFormat="1" ht="30" customHeight="1" x14ac:dyDescent="0.2">
      <c r="B37" s="170"/>
      <c r="C37" s="171"/>
      <c r="D37" s="172"/>
      <c r="E37" s="173"/>
      <c r="F37" s="174" t="s">
        <v>30</v>
      </c>
      <c r="G37" s="175" t="s">
        <v>30</v>
      </c>
      <c r="H37" s="176"/>
      <c r="I37" s="177"/>
      <c r="J37" s="178" t="s">
        <v>30</v>
      </c>
      <c r="K37" s="179"/>
      <c r="L37" s="180"/>
      <c r="M37" s="181"/>
      <c r="N37" s="181"/>
      <c r="O37" s="182" t="str">
        <f t="shared" si="3"/>
        <v/>
      </c>
      <c r="P37" s="180"/>
      <c r="Q37" s="181"/>
      <c r="R37" s="181"/>
      <c r="S37" s="182" t="str">
        <f t="shared" si="4"/>
        <v/>
      </c>
      <c r="T37" s="207" t="str">
        <f t="shared" si="5"/>
        <v/>
      </c>
      <c r="U37" s="183" t="str">
        <f t="shared" si="8"/>
        <v xml:space="preserve">   </v>
      </c>
      <c r="V37" s="184" t="str">
        <f t="shared" si="6"/>
        <v xml:space="preserve"> </v>
      </c>
      <c r="W37" s="185" t="str">
        <f t="shared" si="7"/>
        <v/>
      </c>
      <c r="X37" s="209" t="str">
        <f>IF(E37="","",W37*VLOOKUP(2020-H37,Masterh!C$17:D$72,2,FALSE))</f>
        <v/>
      </c>
      <c r="Y37" s="73"/>
      <c r="AA37" s="37"/>
      <c r="AB37" s="32" t="e">
        <f>IF(E37="H",T37-HLOOKUP(V37,Masterh!$C$1:$CX$9,2,FALSE),T37-HLOOKUP(V37,Masterf!$C$1:$CD$9,2,FALSE))</f>
        <v>#VALUE!</v>
      </c>
      <c r="AC37" s="32" t="e">
        <f>IF(E37="H",T37-HLOOKUP(V37,Masterh!$C$1:$CX$9,3,FALSE),T37-HLOOKUP(V37,Masterf!$C$1:$CD$9,3,FALSE))</f>
        <v>#VALUE!</v>
      </c>
      <c r="AD37" s="32" t="e">
        <f>IF(E37="H",T37-HLOOKUP(V37,Masterh!$C$1:$CX$9,4,FALSE),T37-HLOOKUP(V37,Masterf!$C$1:$CD$9,4,FALSE))</f>
        <v>#VALUE!</v>
      </c>
      <c r="AE37" s="32" t="e">
        <f>IF(E37="H",T37-HLOOKUP(V37,Masterh!$C$1:$CX$9,5,FALSE),T37-HLOOKUP(V37,Masterf!$C$1:$CD$9,5,FALSE))</f>
        <v>#VALUE!</v>
      </c>
      <c r="AF37" s="32" t="e">
        <f>IF(E37="H",T37-HLOOKUP(V37,Masterh!$C$1:$CX$9,6,FALSE),T37-HLOOKUP(V37,Masterf!$C$1:$CD$9,6,FALSE))</f>
        <v>#VALUE!</v>
      </c>
      <c r="AG37" s="32" t="e">
        <f>IF(E37="H",T37-HLOOKUP(V37,Masterh!$C$1:$CX$9,7,FALSE),T37-HLOOKUP(V37,Masterf!$C$1:$CD$9,7,FALSE))</f>
        <v>#VALUE!</v>
      </c>
      <c r="AH37" s="32" t="e">
        <f>IF(E37="H",T37-HLOOKUP(V37,Masterh!$C$1:$CX$9,8,FALSE),T37-HLOOKUP(V37,Masterf!$C$1:$CD$9,8,FALSE))</f>
        <v>#VALUE!</v>
      </c>
      <c r="AI37" s="32" t="e">
        <f>IF(E37="H",T37-HLOOKUP(V37,Masterh!$C$1:$CX$9,9,FALSE),T37-HLOOKUP(V37,Masterf!$C$1:$CD$9,9,FALSE))</f>
        <v>#VALUE!</v>
      </c>
      <c r="AJ37" s="51" t="str">
        <f t="shared" si="0"/>
        <v xml:space="preserve"> </v>
      </c>
      <c r="AK37" s="37"/>
      <c r="AL37" s="52" t="str">
        <f t="shared" si="1"/>
        <v xml:space="preserve"> </v>
      </c>
      <c r="AM37" s="53" t="str">
        <f t="shared" si="2"/>
        <v xml:space="preserve"> </v>
      </c>
      <c r="AN37" s="37" t="e">
        <f>IF(AND(H37&lt;1920),VLOOKUP(K37,Masterh!$F$11:$P$29,11),IF(AND(H37&gt;=1920,H37&lt;1941),VLOOKUP(K37,Masterh!$F$11:$P$29,11),IF(AND(H37&gt;=1941,H37&lt;1946),VLOOKUP(K37,Masterh!$F$11:$P$29,10),IF(AND(H37&gt;=1946,H37&lt;1951),VLOOKUP(K37,Masterh!$F$11:$P$29,9),IF(AND(H37&gt;=1951,H37&lt;1956),VLOOKUP(K37,Masterh!$F$11:$P$29,8),IF(AND(H37&gt;=1956,H37&lt;1961),VLOOKUP(K37,Masterh!$F$11:$P$29,7),IF(AND(H37&gt;=1961,H37&lt;1966),VLOOKUP(K37,Masterh!$F$11:$P$29,6),IF(AND(H37&gt;=1966,H37&lt;1971),VLOOKUP(K37,Masterh!$F$11:$P$29,5),IF(AND(H37&gt;=1971,H37&lt;1976),VLOOKUP(K37,Masterh!$F$11:$P$29,4),IF(AND(H37&gt;=1976,H37&lt;1981),VLOOKUP(K37,Masterh!$F$11:$P$29,3),IF(AND(H37&gt;=1981,H37&lt;1986),VLOOKUP(K37,Masterh!$F$11:$P$29,2),"SENIOR")))))))))))</f>
        <v>#N/A</v>
      </c>
      <c r="AO37" s="37" t="e">
        <f>IF(AND(H37&lt;1951),VLOOKUP(K37,Masterf!$F$11:$N$25,9),IF(AND(H37&gt;=1951,H37&lt;1956),VLOOKUP(K37,Masterf!$F$11:$N$25,8),IF(AND(H37&gt;=1956,H37&lt;1961),VLOOKUP(K37,Masterf!$F$11:$N$25,7),IF(AND(H37&gt;=1961,H37&lt;1966),VLOOKUP(K37,Masterf!$F$11:$N$25,6),IF(AND(H37&gt;=1966,H37&lt;1971),VLOOKUP(K37,Masterf!$F$11:$N$25,5),IF(AND(H37&gt;=1971,H37&lt;1976),VLOOKUP(K37,Masterf!$F$11:$N$25,4),IF(AND(H37&gt;=1976,H37&lt;1981),VLOOKUP(K37,Masterf!$F$11:$N$25,3),IF(AND(H37&gt;=1981,H37&lt;1986),VLOOKUP(K37,Masterf!$F$11:$N$25,2),"SENIOR"))))))))</f>
        <v>#N/A</v>
      </c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</row>
    <row r="38" spans="2:124" s="5" customFormat="1" ht="30" customHeight="1" x14ac:dyDescent="0.2">
      <c r="B38" s="170"/>
      <c r="C38" s="171"/>
      <c r="D38" s="172"/>
      <c r="E38" s="173"/>
      <c r="F38" s="174" t="s">
        <v>30</v>
      </c>
      <c r="G38" s="175" t="s">
        <v>30</v>
      </c>
      <c r="H38" s="176"/>
      <c r="I38" s="177"/>
      <c r="J38" s="178" t="s">
        <v>30</v>
      </c>
      <c r="K38" s="179"/>
      <c r="L38" s="180"/>
      <c r="M38" s="181"/>
      <c r="N38" s="181"/>
      <c r="O38" s="182" t="str">
        <f t="shared" si="3"/>
        <v/>
      </c>
      <c r="P38" s="180"/>
      <c r="Q38" s="181"/>
      <c r="R38" s="181"/>
      <c r="S38" s="182" t="str">
        <f t="shared" si="4"/>
        <v/>
      </c>
      <c r="T38" s="207" t="str">
        <f t="shared" si="5"/>
        <v/>
      </c>
      <c r="U38" s="183" t="str">
        <f t="shared" si="8"/>
        <v xml:space="preserve">   </v>
      </c>
      <c r="V38" s="184" t="str">
        <f t="shared" si="6"/>
        <v xml:space="preserve"> </v>
      </c>
      <c r="W38" s="185" t="str">
        <f t="shared" si="7"/>
        <v/>
      </c>
      <c r="X38" s="209" t="str">
        <f>IF(E38="","",W38*VLOOKUP(2020-H38,Masterh!C$17:D$72,2,FALSE))</f>
        <v/>
      </c>
      <c r="Y38" s="73"/>
      <c r="AA38" s="37"/>
      <c r="AB38" s="32" t="e">
        <f>IF(E38="H",T38-HLOOKUP(V38,Masterh!$C$1:$CX$9,2,FALSE),T38-HLOOKUP(V38,Masterf!$C$1:$CD$9,2,FALSE))</f>
        <v>#VALUE!</v>
      </c>
      <c r="AC38" s="32" t="e">
        <f>IF(E38="H",T38-HLOOKUP(V38,Masterh!$C$1:$CX$9,3,FALSE),T38-HLOOKUP(V38,Masterf!$C$1:$CD$9,3,FALSE))</f>
        <v>#VALUE!</v>
      </c>
      <c r="AD38" s="32" t="e">
        <f>IF(E38="H",T38-HLOOKUP(V38,Masterh!$C$1:$CX$9,4,FALSE),T38-HLOOKUP(V38,Masterf!$C$1:$CD$9,4,FALSE))</f>
        <v>#VALUE!</v>
      </c>
      <c r="AE38" s="32" t="e">
        <f>IF(E38="H",T38-HLOOKUP(V38,Masterh!$C$1:$CX$9,5,FALSE),T38-HLOOKUP(V38,Masterf!$C$1:$CD$9,5,FALSE))</f>
        <v>#VALUE!</v>
      </c>
      <c r="AF38" s="32" t="e">
        <f>IF(E38="H",T38-HLOOKUP(V38,Masterh!$C$1:$CX$9,6,FALSE),T38-HLOOKUP(V38,Masterf!$C$1:$CD$9,6,FALSE))</f>
        <v>#VALUE!</v>
      </c>
      <c r="AG38" s="32" t="e">
        <f>IF(E38="H",T38-HLOOKUP(V38,Masterh!$C$1:$CX$9,7,FALSE),T38-HLOOKUP(V38,Masterf!$C$1:$CD$9,7,FALSE))</f>
        <v>#VALUE!</v>
      </c>
      <c r="AH38" s="32" t="e">
        <f>IF(E38="H",T38-HLOOKUP(V38,Masterh!$C$1:$CX$9,8,FALSE),T38-HLOOKUP(V38,Masterf!$C$1:$CD$9,8,FALSE))</f>
        <v>#VALUE!</v>
      </c>
      <c r="AI38" s="32" t="e">
        <f>IF(E38="H",T38-HLOOKUP(V38,Masterh!$C$1:$CX$9,9,FALSE),T38-HLOOKUP(V38,Masterf!$C$1:$CD$9,9,FALSE))</f>
        <v>#VALUE!</v>
      </c>
      <c r="AJ38" s="51" t="str">
        <f t="shared" si="0"/>
        <v xml:space="preserve"> </v>
      </c>
      <c r="AK38" s="37"/>
      <c r="AL38" s="52" t="str">
        <f t="shared" si="1"/>
        <v xml:space="preserve"> </v>
      </c>
      <c r="AM38" s="53" t="str">
        <f t="shared" si="2"/>
        <v xml:space="preserve"> </v>
      </c>
      <c r="AN38" s="37" t="e">
        <f>IF(AND(H38&lt;1920),VLOOKUP(K38,Masterh!$F$11:$P$29,11),IF(AND(H38&gt;=1920,H38&lt;1941),VLOOKUP(K38,Masterh!$F$11:$P$29,11),IF(AND(H38&gt;=1941,H38&lt;1946),VLOOKUP(K38,Masterh!$F$11:$P$29,10),IF(AND(H38&gt;=1946,H38&lt;1951),VLOOKUP(K38,Masterh!$F$11:$P$29,9),IF(AND(H38&gt;=1951,H38&lt;1956),VLOOKUP(K38,Masterh!$F$11:$P$29,8),IF(AND(H38&gt;=1956,H38&lt;1961),VLOOKUP(K38,Masterh!$F$11:$P$29,7),IF(AND(H38&gt;=1961,H38&lt;1966),VLOOKUP(K38,Masterh!$F$11:$P$29,6),IF(AND(H38&gt;=1966,H38&lt;1971),VLOOKUP(K38,Masterh!$F$11:$P$29,5),IF(AND(H38&gt;=1971,H38&lt;1976),VLOOKUP(K38,Masterh!$F$11:$P$29,4),IF(AND(H38&gt;=1976,H38&lt;1981),VLOOKUP(K38,Masterh!$F$11:$P$29,3),IF(AND(H38&gt;=1981,H38&lt;1986),VLOOKUP(K38,Masterh!$F$11:$P$29,2),"SENIOR")))))))))))</f>
        <v>#N/A</v>
      </c>
      <c r="AO38" s="37" t="e">
        <f>IF(AND(H38&lt;1951),VLOOKUP(K38,Masterf!$F$11:$N$25,9),IF(AND(H38&gt;=1951,H38&lt;1956),VLOOKUP(K38,Masterf!$F$11:$N$25,8),IF(AND(H38&gt;=1956,H38&lt;1961),VLOOKUP(K38,Masterf!$F$11:$N$25,7),IF(AND(H38&gt;=1961,H38&lt;1966),VLOOKUP(K38,Masterf!$F$11:$N$25,6),IF(AND(H38&gt;=1966,H38&lt;1971),VLOOKUP(K38,Masterf!$F$11:$N$25,5),IF(AND(H38&gt;=1971,H38&lt;1976),VLOOKUP(K38,Masterf!$F$11:$N$25,4),IF(AND(H38&gt;=1976,H38&lt;1981),VLOOKUP(K38,Masterf!$F$11:$N$25,3),IF(AND(H38&gt;=1981,H38&lt;1986),VLOOKUP(K38,Masterf!$F$11:$N$25,2),"SENIOR"))))))))</f>
        <v>#N/A</v>
      </c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</row>
    <row r="39" spans="2:124" s="5" customFormat="1" ht="30" customHeight="1" x14ac:dyDescent="0.2">
      <c r="B39" s="170"/>
      <c r="C39" s="171"/>
      <c r="D39" s="172"/>
      <c r="E39" s="173"/>
      <c r="F39" s="174" t="s">
        <v>30</v>
      </c>
      <c r="G39" s="175" t="s">
        <v>30</v>
      </c>
      <c r="H39" s="176"/>
      <c r="I39" s="177"/>
      <c r="J39" s="178"/>
      <c r="K39" s="179"/>
      <c r="L39" s="180"/>
      <c r="M39" s="181"/>
      <c r="N39" s="181"/>
      <c r="O39" s="182" t="str">
        <f t="shared" si="3"/>
        <v/>
      </c>
      <c r="P39" s="180"/>
      <c r="Q39" s="181"/>
      <c r="R39" s="181"/>
      <c r="S39" s="182" t="str">
        <f t="shared" si="4"/>
        <v/>
      </c>
      <c r="T39" s="207" t="str">
        <f t="shared" si="5"/>
        <v/>
      </c>
      <c r="U39" s="183" t="str">
        <f t="shared" si="8"/>
        <v xml:space="preserve">   </v>
      </c>
      <c r="V39" s="184" t="str">
        <f t="shared" si="6"/>
        <v xml:space="preserve"> </v>
      </c>
      <c r="W39" s="185" t="str">
        <f t="shared" si="7"/>
        <v/>
      </c>
      <c r="X39" s="209" t="str">
        <f>IF(E39="","",W39*VLOOKUP(2020-H39,Masterh!C$17:D$72,2,FALSE))</f>
        <v/>
      </c>
      <c r="Y39" s="73"/>
      <c r="AA39" s="37"/>
      <c r="AB39" s="32" t="e">
        <f>IF(E39="H",T39-HLOOKUP(V39,Masterh!$C$1:$CX$9,2,FALSE),T39-HLOOKUP(V39,Masterf!$C$1:$CD$9,2,FALSE))</f>
        <v>#VALUE!</v>
      </c>
      <c r="AC39" s="32" t="e">
        <f>IF(E39="H",T39-HLOOKUP(V39,Masterh!$C$1:$CX$9,3,FALSE),T39-HLOOKUP(V39,Masterf!$C$1:$CD$9,3,FALSE))</f>
        <v>#VALUE!</v>
      </c>
      <c r="AD39" s="32" t="e">
        <f>IF(E39="H",T39-HLOOKUP(V39,Masterh!$C$1:$CX$9,4,FALSE),T39-HLOOKUP(V39,Masterf!$C$1:$CD$9,4,FALSE))</f>
        <v>#VALUE!</v>
      </c>
      <c r="AE39" s="32" t="e">
        <f>IF(E39="H",T39-HLOOKUP(V39,Masterh!$C$1:$CX$9,5,FALSE),T39-HLOOKUP(V39,Masterf!$C$1:$CD$9,5,FALSE))</f>
        <v>#VALUE!</v>
      </c>
      <c r="AF39" s="32" t="e">
        <f>IF(E39="H",T39-HLOOKUP(V39,Masterh!$C$1:$CX$9,6,FALSE),T39-HLOOKUP(V39,Masterf!$C$1:$CD$9,6,FALSE))</f>
        <v>#VALUE!</v>
      </c>
      <c r="AG39" s="32" t="e">
        <f>IF(E39="H",T39-HLOOKUP(V39,Masterh!$C$1:$CX$9,7,FALSE),T39-HLOOKUP(V39,Masterf!$C$1:$CD$9,7,FALSE))</f>
        <v>#VALUE!</v>
      </c>
      <c r="AH39" s="32" t="e">
        <f>IF(E39="H",T39-HLOOKUP(V39,Masterh!$C$1:$CX$9,8,FALSE),T39-HLOOKUP(V39,Masterf!$C$1:$CD$9,8,FALSE))</f>
        <v>#VALUE!</v>
      </c>
      <c r="AI39" s="32" t="e">
        <f>IF(E39="H",T39-HLOOKUP(V39,Masterh!$C$1:$CX$9,9,FALSE),T39-HLOOKUP(V39,Masterf!$C$1:$CD$9,9,FALSE))</f>
        <v>#VALUE!</v>
      </c>
      <c r="AJ39" s="51" t="str">
        <f t="shared" si="0"/>
        <v xml:space="preserve"> </v>
      </c>
      <c r="AK39" s="37"/>
      <c r="AL39" s="52" t="str">
        <f t="shared" si="1"/>
        <v xml:space="preserve"> </v>
      </c>
      <c r="AM39" s="53" t="str">
        <f t="shared" si="2"/>
        <v xml:space="preserve"> </v>
      </c>
      <c r="AN39" s="37" t="e">
        <f>IF(AND(H39&lt;1920),VLOOKUP(K39,Masterh!$F$11:$P$29,11),IF(AND(H39&gt;=1920,H39&lt;1941),VLOOKUP(K39,Masterh!$F$11:$P$29,11),IF(AND(H39&gt;=1941,H39&lt;1946),VLOOKUP(K39,Masterh!$F$11:$P$29,10),IF(AND(H39&gt;=1946,H39&lt;1951),VLOOKUP(K39,Masterh!$F$11:$P$29,9),IF(AND(H39&gt;=1951,H39&lt;1956),VLOOKUP(K39,Masterh!$F$11:$P$29,8),IF(AND(H39&gt;=1956,H39&lt;1961),VLOOKUP(K39,Masterh!$F$11:$P$29,7),IF(AND(H39&gt;=1961,H39&lt;1966),VLOOKUP(K39,Masterh!$F$11:$P$29,6),IF(AND(H39&gt;=1966,H39&lt;1971),VLOOKUP(K39,Masterh!$F$11:$P$29,5),IF(AND(H39&gt;=1971,H39&lt;1976),VLOOKUP(K39,Masterh!$F$11:$P$29,4),IF(AND(H39&gt;=1976,H39&lt;1981),VLOOKUP(K39,Masterh!$F$11:$P$29,3),IF(AND(H39&gt;=1981,H39&lt;1986),VLOOKUP(K39,Masterh!$F$11:$P$29,2),"SENIOR")))))))))))</f>
        <v>#N/A</v>
      </c>
      <c r="AO39" s="37" t="e">
        <f>IF(AND(H39&lt;1951),VLOOKUP(K39,Masterf!$F$11:$N$25,9),IF(AND(H39&gt;=1951,H39&lt;1956),VLOOKUP(K39,Masterf!$F$11:$N$25,8),IF(AND(H39&gt;=1956,H39&lt;1961),VLOOKUP(K39,Masterf!$F$11:$N$25,7),IF(AND(H39&gt;=1961,H39&lt;1966),VLOOKUP(K39,Masterf!$F$11:$N$25,6),IF(AND(H39&gt;=1966,H39&lt;1971),VLOOKUP(K39,Masterf!$F$11:$N$25,5),IF(AND(H39&gt;=1971,H39&lt;1976),VLOOKUP(K39,Masterf!$F$11:$N$25,4),IF(AND(H39&gt;=1976,H39&lt;1981),VLOOKUP(K39,Masterf!$F$11:$N$25,3),IF(AND(H39&gt;=1981,H39&lt;1986),VLOOKUP(K39,Masterf!$F$11:$N$25,2),"SENIOR"))))))))</f>
        <v>#N/A</v>
      </c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</row>
    <row r="40" spans="2:124" s="5" customFormat="1" ht="30" customHeight="1" x14ac:dyDescent="0.2">
      <c r="B40" s="170"/>
      <c r="C40" s="171"/>
      <c r="D40" s="172"/>
      <c r="E40" s="173"/>
      <c r="F40" s="174" t="s">
        <v>30</v>
      </c>
      <c r="G40" s="175" t="s">
        <v>30</v>
      </c>
      <c r="H40" s="176"/>
      <c r="I40" s="177"/>
      <c r="J40" s="178"/>
      <c r="K40" s="179"/>
      <c r="L40" s="180"/>
      <c r="M40" s="181"/>
      <c r="N40" s="181"/>
      <c r="O40" s="182" t="str">
        <f t="shared" si="3"/>
        <v/>
      </c>
      <c r="P40" s="180"/>
      <c r="Q40" s="181"/>
      <c r="R40" s="181"/>
      <c r="S40" s="182" t="str">
        <f t="shared" si="4"/>
        <v/>
      </c>
      <c r="T40" s="207" t="str">
        <f t="shared" si="5"/>
        <v/>
      </c>
      <c r="U40" s="183" t="str">
        <f t="shared" si="8"/>
        <v xml:space="preserve">   </v>
      </c>
      <c r="V40" s="184" t="str">
        <f t="shared" si="6"/>
        <v xml:space="preserve"> </v>
      </c>
      <c r="W40" s="185" t="str">
        <f t="shared" si="7"/>
        <v/>
      </c>
      <c r="X40" s="209" t="str">
        <f>IF(E40="","",W40*VLOOKUP(2020-H40,Masterh!C$17:D$72,2,FALSE))</f>
        <v/>
      </c>
      <c r="Y40" s="73"/>
      <c r="AA40" s="37"/>
      <c r="AB40" s="32" t="e">
        <f>IF(E40="H",T40-HLOOKUP(V40,Masterh!$C$1:$CX$9,2,FALSE),T40-HLOOKUP(V40,Masterf!$C$1:$CD$9,2,FALSE))</f>
        <v>#VALUE!</v>
      </c>
      <c r="AC40" s="32" t="e">
        <f>IF(E40="H",T40-HLOOKUP(V40,Masterh!$C$1:$CX$9,3,FALSE),T40-HLOOKUP(V40,Masterf!$C$1:$CD$9,3,FALSE))</f>
        <v>#VALUE!</v>
      </c>
      <c r="AD40" s="32" t="e">
        <f>IF(E40="H",T40-HLOOKUP(V40,Masterh!$C$1:$CX$9,4,FALSE),T40-HLOOKUP(V40,Masterf!$C$1:$CD$9,4,FALSE))</f>
        <v>#VALUE!</v>
      </c>
      <c r="AE40" s="32" t="e">
        <f>IF(E40="H",T40-HLOOKUP(V40,Masterh!$C$1:$CX$9,5,FALSE),T40-HLOOKUP(V40,Masterf!$C$1:$CD$9,5,FALSE))</f>
        <v>#VALUE!</v>
      </c>
      <c r="AF40" s="32" t="e">
        <f>IF(E40="H",T40-HLOOKUP(V40,Masterh!$C$1:$CX$9,6,FALSE),T40-HLOOKUP(V40,Masterf!$C$1:$CD$9,6,FALSE))</f>
        <v>#VALUE!</v>
      </c>
      <c r="AG40" s="32" t="e">
        <f>IF(E40="H",T40-HLOOKUP(V40,Masterh!$C$1:$CX$9,7,FALSE),T40-HLOOKUP(V40,Masterf!$C$1:$CD$9,7,FALSE))</f>
        <v>#VALUE!</v>
      </c>
      <c r="AH40" s="32" t="e">
        <f>IF(E40="H",T40-HLOOKUP(V40,Masterh!$C$1:$CX$9,8,FALSE),T40-HLOOKUP(V40,Masterf!$C$1:$CD$9,8,FALSE))</f>
        <v>#VALUE!</v>
      </c>
      <c r="AI40" s="32" t="e">
        <f>IF(E40="H",T40-HLOOKUP(V40,Masterh!$C$1:$CX$9,9,FALSE),T40-HLOOKUP(V40,Masterf!$C$1:$CD$9,9,FALSE))</f>
        <v>#VALUE!</v>
      </c>
      <c r="AJ40" s="51" t="str">
        <f t="shared" si="0"/>
        <v xml:space="preserve"> </v>
      </c>
      <c r="AK40" s="37"/>
      <c r="AL40" s="52" t="str">
        <f t="shared" si="1"/>
        <v xml:space="preserve"> </v>
      </c>
      <c r="AM40" s="53" t="str">
        <f t="shared" si="2"/>
        <v xml:space="preserve"> </v>
      </c>
      <c r="AN40" s="37" t="e">
        <f>IF(AND(H40&lt;1920),VLOOKUP(K40,Masterh!$F$11:$P$29,11),IF(AND(H40&gt;=1920,H40&lt;1941),VLOOKUP(K40,Masterh!$F$11:$P$29,11),IF(AND(H40&gt;=1941,H40&lt;1946),VLOOKUP(K40,Masterh!$F$11:$P$29,10),IF(AND(H40&gt;=1946,H40&lt;1951),VLOOKUP(K40,Masterh!$F$11:$P$29,9),IF(AND(H40&gt;=1951,H40&lt;1956),VLOOKUP(K40,Masterh!$F$11:$P$29,8),IF(AND(H40&gt;=1956,H40&lt;1961),VLOOKUP(K40,Masterh!$F$11:$P$29,7),IF(AND(H40&gt;=1961,H40&lt;1966),VLOOKUP(K40,Masterh!$F$11:$P$29,6),IF(AND(H40&gt;=1966,H40&lt;1971),VLOOKUP(K40,Masterh!$F$11:$P$29,5),IF(AND(H40&gt;=1971,H40&lt;1976),VLOOKUP(K40,Masterh!$F$11:$P$29,4),IF(AND(H40&gt;=1976,H40&lt;1981),VLOOKUP(K40,Masterh!$F$11:$P$29,3),IF(AND(H40&gt;=1981,H40&lt;1986),VLOOKUP(K40,Masterh!$F$11:$P$29,2),"SENIOR")))))))))))</f>
        <v>#N/A</v>
      </c>
      <c r="AO40" s="37" t="e">
        <f>IF(AND(H40&lt;1951),VLOOKUP(K40,Masterf!$F$11:$N$25,9),IF(AND(H40&gt;=1951,H40&lt;1956),VLOOKUP(K40,Masterf!$F$11:$N$25,8),IF(AND(H40&gt;=1956,H40&lt;1961),VLOOKUP(K40,Masterf!$F$11:$N$25,7),IF(AND(H40&gt;=1961,H40&lt;1966),VLOOKUP(K40,Masterf!$F$11:$N$25,6),IF(AND(H40&gt;=1966,H40&lt;1971),VLOOKUP(K40,Masterf!$F$11:$N$25,5),IF(AND(H40&gt;=1971,H40&lt;1976),VLOOKUP(K40,Masterf!$F$11:$N$25,4),IF(AND(H40&gt;=1976,H40&lt;1981),VLOOKUP(K40,Masterf!$F$11:$N$25,3),IF(AND(H40&gt;=1981,H40&lt;1986),VLOOKUP(K40,Masterf!$F$11:$N$25,2),"SENIOR"))))))))</f>
        <v>#N/A</v>
      </c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</row>
    <row r="41" spans="2:124" s="5" customFormat="1" ht="30" customHeight="1" x14ac:dyDescent="0.2">
      <c r="B41" s="170"/>
      <c r="C41" s="171"/>
      <c r="D41" s="172"/>
      <c r="E41" s="173"/>
      <c r="F41" s="174" t="s">
        <v>30</v>
      </c>
      <c r="G41" s="175" t="s">
        <v>30</v>
      </c>
      <c r="H41" s="176"/>
      <c r="I41" s="177"/>
      <c r="J41" s="178"/>
      <c r="K41" s="179"/>
      <c r="L41" s="180"/>
      <c r="M41" s="181"/>
      <c r="N41" s="181"/>
      <c r="O41" s="182" t="str">
        <f t="shared" si="3"/>
        <v/>
      </c>
      <c r="P41" s="180"/>
      <c r="Q41" s="181"/>
      <c r="R41" s="181"/>
      <c r="S41" s="182" t="str">
        <f t="shared" si="4"/>
        <v/>
      </c>
      <c r="T41" s="207" t="str">
        <f t="shared" si="5"/>
        <v/>
      </c>
      <c r="U41" s="183" t="str">
        <f t="shared" si="8"/>
        <v xml:space="preserve">   </v>
      </c>
      <c r="V41" s="184" t="str">
        <f t="shared" si="6"/>
        <v xml:space="preserve"> </v>
      </c>
      <c r="W41" s="185" t="str">
        <f t="shared" si="7"/>
        <v/>
      </c>
      <c r="X41" s="209" t="str">
        <f>IF(E41="","",W41*VLOOKUP(2020-H41,Masterh!C$17:D$72,2,FALSE))</f>
        <v/>
      </c>
      <c r="Y41" s="73"/>
      <c r="AA41" s="37"/>
      <c r="AB41" s="32" t="e">
        <f>IF(E41="H",T41-HLOOKUP(V41,Masterh!$C$1:$CX$9,2,FALSE),T41-HLOOKUP(V41,Masterf!$C$1:$CD$9,2,FALSE))</f>
        <v>#VALUE!</v>
      </c>
      <c r="AC41" s="32" t="e">
        <f>IF(E41="H",T41-HLOOKUP(V41,Masterh!$C$1:$CX$9,3,FALSE),T41-HLOOKUP(V41,Masterf!$C$1:$CD$9,3,FALSE))</f>
        <v>#VALUE!</v>
      </c>
      <c r="AD41" s="32" t="e">
        <f>IF(E41="H",T41-HLOOKUP(V41,Masterh!$C$1:$CX$9,4,FALSE),T41-HLOOKUP(V41,Masterf!$C$1:$CD$9,4,FALSE))</f>
        <v>#VALUE!</v>
      </c>
      <c r="AE41" s="32" t="e">
        <f>IF(E41="H",T41-HLOOKUP(V41,Masterh!$C$1:$CX$9,5,FALSE),T41-HLOOKUP(V41,Masterf!$C$1:$CD$9,5,FALSE))</f>
        <v>#VALUE!</v>
      </c>
      <c r="AF41" s="32" t="e">
        <f>IF(E41="H",T41-HLOOKUP(V41,Masterh!$C$1:$CX$9,6,FALSE),T41-HLOOKUP(V41,Masterf!$C$1:$CD$9,6,FALSE))</f>
        <v>#VALUE!</v>
      </c>
      <c r="AG41" s="32" t="e">
        <f>IF(E41="H",T41-HLOOKUP(V41,Masterh!$C$1:$CX$9,7,FALSE),T41-HLOOKUP(V41,Masterf!$C$1:$CD$9,7,FALSE))</f>
        <v>#VALUE!</v>
      </c>
      <c r="AH41" s="32" t="e">
        <f>IF(E41="H",T41-HLOOKUP(V41,Masterh!$C$1:$CX$9,8,FALSE),T41-HLOOKUP(V41,Masterf!$C$1:$CD$9,8,FALSE))</f>
        <v>#VALUE!</v>
      </c>
      <c r="AI41" s="32" t="e">
        <f>IF(E41="H",T41-HLOOKUP(V41,Masterh!$C$1:$CX$9,9,FALSE),T41-HLOOKUP(V41,Masterf!$C$1:$CD$9,9,FALSE))</f>
        <v>#VALUE!</v>
      </c>
      <c r="AJ41" s="51" t="str">
        <f t="shared" si="0"/>
        <v xml:space="preserve"> </v>
      </c>
      <c r="AK41" s="37"/>
      <c r="AL41" s="52" t="str">
        <f t="shared" si="1"/>
        <v xml:space="preserve"> </v>
      </c>
      <c r="AM41" s="53" t="str">
        <f t="shared" si="2"/>
        <v xml:space="preserve"> </v>
      </c>
      <c r="AN41" s="37" t="e">
        <f>IF(AND(H41&lt;1920),VLOOKUP(K41,Masterh!$F$11:$P$29,11),IF(AND(H41&gt;=1920,H41&lt;1941),VLOOKUP(K41,Masterh!$F$11:$P$29,11),IF(AND(H41&gt;=1941,H41&lt;1946),VLOOKUP(K41,Masterh!$F$11:$P$29,10),IF(AND(H41&gt;=1946,H41&lt;1951),VLOOKUP(K41,Masterh!$F$11:$P$29,9),IF(AND(H41&gt;=1951,H41&lt;1956),VLOOKUP(K41,Masterh!$F$11:$P$29,8),IF(AND(H41&gt;=1956,H41&lt;1961),VLOOKUP(K41,Masterh!$F$11:$P$29,7),IF(AND(H41&gt;=1961,H41&lt;1966),VLOOKUP(K41,Masterh!$F$11:$P$29,6),IF(AND(H41&gt;=1966,H41&lt;1971),VLOOKUP(K41,Masterh!$F$11:$P$29,5),IF(AND(H41&gt;=1971,H41&lt;1976),VLOOKUP(K41,Masterh!$F$11:$P$29,4),IF(AND(H41&gt;=1976,H41&lt;1981),VLOOKUP(K41,Masterh!$F$11:$P$29,3),IF(AND(H41&gt;=1981,H41&lt;1986),VLOOKUP(K41,Masterh!$F$11:$P$29,2),"SENIOR")))))))))))</f>
        <v>#N/A</v>
      </c>
      <c r="AO41" s="37" t="e">
        <f>IF(AND(H41&lt;1951),VLOOKUP(K41,Masterf!$F$11:$N$25,9),IF(AND(H41&gt;=1951,H41&lt;1956),VLOOKUP(K41,Masterf!$F$11:$N$25,8),IF(AND(H41&gt;=1956,H41&lt;1961),VLOOKUP(K41,Masterf!$F$11:$N$25,7),IF(AND(H41&gt;=1961,H41&lt;1966),VLOOKUP(K41,Masterf!$F$11:$N$25,6),IF(AND(H41&gt;=1966,H41&lt;1971),VLOOKUP(K41,Masterf!$F$11:$N$25,5),IF(AND(H41&gt;=1971,H41&lt;1976),VLOOKUP(K41,Masterf!$F$11:$N$25,4),IF(AND(H41&gt;=1976,H41&lt;1981),VLOOKUP(K41,Masterf!$F$11:$N$25,3),IF(AND(H41&gt;=1981,H41&lt;1986),VLOOKUP(K41,Masterf!$F$11:$N$25,2),"SENIOR"))))))))</f>
        <v>#N/A</v>
      </c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</row>
    <row r="42" spans="2:124" s="5" customFormat="1" ht="30" customHeight="1" x14ac:dyDescent="0.2">
      <c r="B42" s="170"/>
      <c r="C42" s="171"/>
      <c r="D42" s="172"/>
      <c r="E42" s="173"/>
      <c r="F42" s="174" t="s">
        <v>30</v>
      </c>
      <c r="G42" s="175" t="s">
        <v>30</v>
      </c>
      <c r="H42" s="176"/>
      <c r="I42" s="177"/>
      <c r="J42" s="178"/>
      <c r="K42" s="179"/>
      <c r="L42" s="180"/>
      <c r="M42" s="181"/>
      <c r="N42" s="181"/>
      <c r="O42" s="182" t="str">
        <f t="shared" si="3"/>
        <v/>
      </c>
      <c r="P42" s="180"/>
      <c r="Q42" s="181"/>
      <c r="R42" s="181"/>
      <c r="S42" s="182" t="str">
        <f t="shared" si="4"/>
        <v/>
      </c>
      <c r="T42" s="207" t="str">
        <f t="shared" si="5"/>
        <v/>
      </c>
      <c r="U42" s="183" t="str">
        <f t="shared" si="8"/>
        <v xml:space="preserve">   </v>
      </c>
      <c r="V42" s="184" t="str">
        <f t="shared" si="6"/>
        <v xml:space="preserve"> </v>
      </c>
      <c r="W42" s="185" t="str">
        <f t="shared" si="7"/>
        <v/>
      </c>
      <c r="X42" s="209" t="str">
        <f>IF(E42="","",W42*VLOOKUP(2020-H42,Masterh!C$17:D$72,2,FALSE))</f>
        <v/>
      </c>
      <c r="Y42" s="73"/>
      <c r="AA42" s="37"/>
      <c r="AB42" s="32" t="e">
        <f>IF(E42="H",T42-HLOOKUP(V42,Masterh!$C$1:$CX$9,2,FALSE),T42-HLOOKUP(V42,Masterf!$C$1:$CD$9,2,FALSE))</f>
        <v>#VALUE!</v>
      </c>
      <c r="AC42" s="32" t="e">
        <f>IF(E42="H",T42-HLOOKUP(V42,Masterh!$C$1:$CX$9,3,FALSE),T42-HLOOKUP(V42,Masterf!$C$1:$CD$9,3,FALSE))</f>
        <v>#VALUE!</v>
      </c>
      <c r="AD42" s="32" t="e">
        <f>IF(E42="H",T42-HLOOKUP(V42,Masterh!$C$1:$CX$9,4,FALSE),T42-HLOOKUP(V42,Masterf!$C$1:$CD$9,4,FALSE))</f>
        <v>#VALUE!</v>
      </c>
      <c r="AE42" s="32" t="e">
        <f>IF(E42="H",T42-HLOOKUP(V42,Masterh!$C$1:$CX$9,5,FALSE),T42-HLOOKUP(V42,Masterf!$C$1:$CD$9,5,FALSE))</f>
        <v>#VALUE!</v>
      </c>
      <c r="AF42" s="32" t="e">
        <f>IF(E42="H",T42-HLOOKUP(V42,Masterh!$C$1:$CX$9,6,FALSE),T42-HLOOKUP(V42,Masterf!$C$1:$CD$9,6,FALSE))</f>
        <v>#VALUE!</v>
      </c>
      <c r="AG42" s="32" t="e">
        <f>IF(E42="H",T42-HLOOKUP(V42,Masterh!$C$1:$CX$9,7,FALSE),T42-HLOOKUP(V42,Masterf!$C$1:$CD$9,7,FALSE))</f>
        <v>#VALUE!</v>
      </c>
      <c r="AH42" s="32" t="e">
        <f>IF(E42="H",T42-HLOOKUP(V42,Masterh!$C$1:$CX$9,8,FALSE),T42-HLOOKUP(V42,Masterf!$C$1:$CD$9,8,FALSE))</f>
        <v>#VALUE!</v>
      </c>
      <c r="AI42" s="32" t="e">
        <f>IF(E42="H",T42-HLOOKUP(V42,Masterh!$C$1:$CX$9,9,FALSE),T42-HLOOKUP(V42,Masterf!$C$1:$CD$9,9,FALSE))</f>
        <v>#VALUE!</v>
      </c>
      <c r="AJ42" s="51" t="str">
        <f t="shared" si="0"/>
        <v xml:space="preserve"> </v>
      </c>
      <c r="AK42" s="37"/>
      <c r="AL42" s="52" t="str">
        <f t="shared" si="1"/>
        <v xml:space="preserve"> </v>
      </c>
      <c r="AM42" s="53" t="str">
        <f t="shared" si="2"/>
        <v xml:space="preserve"> </v>
      </c>
      <c r="AN42" s="37" t="e">
        <f>IF(AND(H42&lt;1920),VLOOKUP(K42,Masterh!$F$11:$P$29,11),IF(AND(H42&gt;=1920,H42&lt;1941),VLOOKUP(K42,Masterh!$F$11:$P$29,11),IF(AND(H42&gt;=1941,H42&lt;1946),VLOOKUP(K42,Masterh!$F$11:$P$29,10),IF(AND(H42&gt;=1946,H42&lt;1951),VLOOKUP(K42,Masterh!$F$11:$P$29,9),IF(AND(H42&gt;=1951,H42&lt;1956),VLOOKUP(K42,Masterh!$F$11:$P$29,8),IF(AND(H42&gt;=1956,H42&lt;1961),VLOOKUP(K42,Masterh!$F$11:$P$29,7),IF(AND(H42&gt;=1961,H42&lt;1966),VLOOKUP(K42,Masterh!$F$11:$P$29,6),IF(AND(H42&gt;=1966,H42&lt;1971),VLOOKUP(K42,Masterh!$F$11:$P$29,5),IF(AND(H42&gt;=1971,H42&lt;1976),VLOOKUP(K42,Masterh!$F$11:$P$29,4),IF(AND(H42&gt;=1976,H42&lt;1981),VLOOKUP(K42,Masterh!$F$11:$P$29,3),IF(AND(H42&gt;=1981,H42&lt;1986),VLOOKUP(K42,Masterh!$F$11:$P$29,2),"SENIOR")))))))))))</f>
        <v>#N/A</v>
      </c>
      <c r="AO42" s="37" t="e">
        <f>IF(AND(H42&lt;1951),VLOOKUP(K42,Masterf!$F$11:$N$25,9),IF(AND(H42&gt;=1951,H42&lt;1956),VLOOKUP(K42,Masterf!$F$11:$N$25,8),IF(AND(H42&gt;=1956,H42&lt;1961),VLOOKUP(K42,Masterf!$F$11:$N$25,7),IF(AND(H42&gt;=1961,H42&lt;1966),VLOOKUP(K42,Masterf!$F$11:$N$25,6),IF(AND(H42&gt;=1966,H42&lt;1971),VLOOKUP(K42,Masterf!$F$11:$N$25,5),IF(AND(H42&gt;=1971,H42&lt;1976),VLOOKUP(K42,Masterf!$F$11:$N$25,4),IF(AND(H42&gt;=1976,H42&lt;1981),VLOOKUP(K42,Masterf!$F$11:$N$25,3),IF(AND(H42&gt;=1981,H42&lt;1986),VLOOKUP(K42,Masterf!$F$11:$N$25,2),"SENIOR"))))))))</f>
        <v>#N/A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</row>
    <row r="43" spans="2:124" s="5" customFormat="1" ht="30" customHeight="1" x14ac:dyDescent="0.2">
      <c r="B43" s="170"/>
      <c r="C43" s="171"/>
      <c r="D43" s="172"/>
      <c r="E43" s="173"/>
      <c r="F43" s="174" t="s">
        <v>30</v>
      </c>
      <c r="G43" s="175" t="s">
        <v>30</v>
      </c>
      <c r="H43" s="176"/>
      <c r="I43" s="177"/>
      <c r="J43" s="178" t="s">
        <v>30</v>
      </c>
      <c r="K43" s="179"/>
      <c r="L43" s="180"/>
      <c r="M43" s="181"/>
      <c r="N43" s="181"/>
      <c r="O43" s="182" t="str">
        <f t="shared" si="3"/>
        <v/>
      </c>
      <c r="P43" s="180"/>
      <c r="Q43" s="181"/>
      <c r="R43" s="181"/>
      <c r="S43" s="182" t="str">
        <f t="shared" si="4"/>
        <v/>
      </c>
      <c r="T43" s="207" t="str">
        <f t="shared" si="5"/>
        <v/>
      </c>
      <c r="U43" s="183" t="str">
        <f t="shared" si="8"/>
        <v xml:space="preserve">   </v>
      </c>
      <c r="V43" s="184" t="str">
        <f t="shared" si="6"/>
        <v xml:space="preserve"> </v>
      </c>
      <c r="W43" s="185" t="str">
        <f t="shared" si="7"/>
        <v/>
      </c>
      <c r="X43" s="209" t="str">
        <f>IF(E43="","",W43*VLOOKUP(2020-H43,Masterh!C$17:D$72,2,FALSE))</f>
        <v/>
      </c>
      <c r="Y43" s="73"/>
      <c r="AA43" s="37"/>
      <c r="AB43" s="32" t="e">
        <f>IF(E43="H",T43-HLOOKUP(V43,Masterh!$C$1:$CX$9,2,FALSE),T43-HLOOKUP(V43,Masterf!$C$1:$CD$9,2,FALSE))</f>
        <v>#VALUE!</v>
      </c>
      <c r="AC43" s="32" t="e">
        <f>IF(E43="H",T43-HLOOKUP(V43,Masterh!$C$1:$CX$9,3,FALSE),T43-HLOOKUP(V43,Masterf!$C$1:$CD$9,3,FALSE))</f>
        <v>#VALUE!</v>
      </c>
      <c r="AD43" s="32" t="e">
        <f>IF(E43="H",T43-HLOOKUP(V43,Masterh!$C$1:$CX$9,4,FALSE),T43-HLOOKUP(V43,Masterf!$C$1:$CD$9,4,FALSE))</f>
        <v>#VALUE!</v>
      </c>
      <c r="AE43" s="32" t="e">
        <f>IF(E43="H",T43-HLOOKUP(V43,Masterh!$C$1:$CX$9,5,FALSE),T43-HLOOKUP(V43,Masterf!$C$1:$CD$9,5,FALSE))</f>
        <v>#VALUE!</v>
      </c>
      <c r="AF43" s="32" t="e">
        <f>IF(E43="H",T43-HLOOKUP(V43,Masterh!$C$1:$CX$9,6,FALSE),T43-HLOOKUP(V43,Masterf!$C$1:$CD$9,6,FALSE))</f>
        <v>#VALUE!</v>
      </c>
      <c r="AG43" s="32" t="e">
        <f>IF(E43="H",T43-HLOOKUP(V43,Masterh!$C$1:$CX$9,7,FALSE),T43-HLOOKUP(V43,Masterf!$C$1:$CD$9,7,FALSE))</f>
        <v>#VALUE!</v>
      </c>
      <c r="AH43" s="32" t="e">
        <f>IF(E43="H",T43-HLOOKUP(V43,Masterh!$C$1:$CX$9,8,FALSE),T43-HLOOKUP(V43,Masterf!$C$1:$CD$9,8,FALSE))</f>
        <v>#VALUE!</v>
      </c>
      <c r="AI43" s="32" t="e">
        <f>IF(E43="H",T43-HLOOKUP(V43,Masterh!$C$1:$CX$9,9,FALSE),T43-HLOOKUP(V43,Masterf!$C$1:$CD$9,9,FALSE))</f>
        <v>#VALUE!</v>
      </c>
      <c r="AJ43" s="51" t="str">
        <f t="shared" si="0"/>
        <v xml:space="preserve"> </v>
      </c>
      <c r="AK43" s="37"/>
      <c r="AL43" s="52" t="str">
        <f t="shared" si="1"/>
        <v xml:space="preserve"> </v>
      </c>
      <c r="AM43" s="53" t="str">
        <f t="shared" si="2"/>
        <v xml:space="preserve"> </v>
      </c>
      <c r="AN43" s="37" t="e">
        <f>IF(AND(H43&lt;1920),VLOOKUP(K43,Masterh!$F$11:$P$29,11),IF(AND(H43&gt;=1920,H43&lt;1941),VLOOKUP(K43,Masterh!$F$11:$P$29,11),IF(AND(H43&gt;=1941,H43&lt;1946),VLOOKUP(K43,Masterh!$F$11:$P$29,10),IF(AND(H43&gt;=1946,H43&lt;1951),VLOOKUP(K43,Masterh!$F$11:$P$29,9),IF(AND(H43&gt;=1951,H43&lt;1956),VLOOKUP(K43,Masterh!$F$11:$P$29,8),IF(AND(H43&gt;=1956,H43&lt;1961),VLOOKUP(K43,Masterh!$F$11:$P$29,7),IF(AND(H43&gt;=1961,H43&lt;1966),VLOOKUP(K43,Masterh!$F$11:$P$29,6),IF(AND(H43&gt;=1966,H43&lt;1971),VLOOKUP(K43,Masterh!$F$11:$P$29,5),IF(AND(H43&gt;=1971,H43&lt;1976),VLOOKUP(K43,Masterh!$F$11:$P$29,4),IF(AND(H43&gt;=1976,H43&lt;1981),VLOOKUP(K43,Masterh!$F$11:$P$29,3),IF(AND(H43&gt;=1981,H43&lt;1986),VLOOKUP(K43,Masterh!$F$11:$P$29,2),"SENIOR")))))))))))</f>
        <v>#N/A</v>
      </c>
      <c r="AO43" s="37" t="e">
        <f>IF(AND(H43&lt;1951),VLOOKUP(K43,Masterf!$F$11:$N$25,9),IF(AND(H43&gt;=1951,H43&lt;1956),VLOOKUP(K43,Masterf!$F$11:$N$25,8),IF(AND(H43&gt;=1956,H43&lt;1961),VLOOKUP(K43,Masterf!$F$11:$N$25,7),IF(AND(H43&gt;=1961,H43&lt;1966),VLOOKUP(K43,Masterf!$F$11:$N$25,6),IF(AND(H43&gt;=1966,H43&lt;1971),VLOOKUP(K43,Masterf!$F$11:$N$25,5),IF(AND(H43&gt;=1971,H43&lt;1976),VLOOKUP(K43,Masterf!$F$11:$N$25,4),IF(AND(H43&gt;=1976,H43&lt;1981),VLOOKUP(K43,Masterf!$F$11:$N$25,3),IF(AND(H43&gt;=1981,H43&lt;1986),VLOOKUP(K43,Masterf!$F$11:$N$25,2),"SENIOR"))))))))</f>
        <v>#N/A</v>
      </c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</row>
    <row r="44" spans="2:124" s="5" customFormat="1" ht="30" customHeight="1" x14ac:dyDescent="0.2">
      <c r="B44" s="170"/>
      <c r="C44" s="171"/>
      <c r="D44" s="172"/>
      <c r="E44" s="173"/>
      <c r="F44" s="174" t="s">
        <v>30</v>
      </c>
      <c r="G44" s="175" t="s">
        <v>30</v>
      </c>
      <c r="H44" s="176"/>
      <c r="I44" s="177"/>
      <c r="J44" s="178" t="s">
        <v>30</v>
      </c>
      <c r="K44" s="179"/>
      <c r="L44" s="180"/>
      <c r="M44" s="181"/>
      <c r="N44" s="181"/>
      <c r="O44" s="182" t="str">
        <f t="shared" si="3"/>
        <v/>
      </c>
      <c r="P44" s="180"/>
      <c r="Q44" s="181"/>
      <c r="R44" s="181"/>
      <c r="S44" s="182" t="str">
        <f t="shared" si="4"/>
        <v/>
      </c>
      <c r="T44" s="207" t="str">
        <f t="shared" si="5"/>
        <v/>
      </c>
      <c r="U44" s="183" t="str">
        <f t="shared" si="8"/>
        <v xml:space="preserve">   </v>
      </c>
      <c r="V44" s="184" t="str">
        <f t="shared" si="6"/>
        <v xml:space="preserve"> </v>
      </c>
      <c r="W44" s="185" t="str">
        <f t="shared" si="7"/>
        <v/>
      </c>
      <c r="X44" s="209" t="str">
        <f>IF(E44="","",W44*VLOOKUP(2020-H44,Masterh!C$17:D$72,2,FALSE))</f>
        <v/>
      </c>
      <c r="Y44" s="73"/>
      <c r="AA44" s="37"/>
      <c r="AB44" s="32" t="e">
        <f>IF(E44="H",T44-HLOOKUP(V44,Masterh!$C$1:$CX$9,2,FALSE),T44-HLOOKUP(V44,Masterf!$C$1:$CD$9,2,FALSE))</f>
        <v>#VALUE!</v>
      </c>
      <c r="AC44" s="32" t="e">
        <f>IF(E44="H",T44-HLOOKUP(V44,Masterh!$C$1:$CX$9,3,FALSE),T44-HLOOKUP(V44,Masterf!$C$1:$CD$9,3,FALSE))</f>
        <v>#VALUE!</v>
      </c>
      <c r="AD44" s="32" t="e">
        <f>IF(E44="H",T44-HLOOKUP(V44,Masterh!$C$1:$CX$9,4,FALSE),T44-HLOOKUP(V44,Masterf!$C$1:$CD$9,4,FALSE))</f>
        <v>#VALUE!</v>
      </c>
      <c r="AE44" s="32" t="e">
        <f>IF(E44="H",T44-HLOOKUP(V44,Masterh!$C$1:$CX$9,5,FALSE),T44-HLOOKUP(V44,Masterf!$C$1:$CD$9,5,FALSE))</f>
        <v>#VALUE!</v>
      </c>
      <c r="AF44" s="32" t="e">
        <f>IF(E44="H",T44-HLOOKUP(V44,Masterh!$C$1:$CX$9,6,FALSE),T44-HLOOKUP(V44,Masterf!$C$1:$CD$9,6,FALSE))</f>
        <v>#VALUE!</v>
      </c>
      <c r="AG44" s="32" t="e">
        <f>IF(E44="H",T44-HLOOKUP(V44,Masterh!$C$1:$CX$9,7,FALSE),T44-HLOOKUP(V44,Masterf!$C$1:$CD$9,7,FALSE))</f>
        <v>#VALUE!</v>
      </c>
      <c r="AH44" s="32" t="e">
        <f>IF(E44="H",T44-HLOOKUP(V44,Masterh!$C$1:$CX$9,8,FALSE),T44-HLOOKUP(V44,Masterf!$C$1:$CD$9,8,FALSE))</f>
        <v>#VALUE!</v>
      </c>
      <c r="AI44" s="32" t="e">
        <f>IF(E44="H",T44-HLOOKUP(V44,Masterh!$C$1:$CX$9,9,FALSE),T44-HLOOKUP(V44,Masterf!$C$1:$CD$9,9,FALSE))</f>
        <v>#VALUE!</v>
      </c>
      <c r="AJ44" s="51" t="str">
        <f t="shared" si="0"/>
        <v xml:space="preserve"> </v>
      </c>
      <c r="AK44" s="37"/>
      <c r="AL44" s="52" t="str">
        <f t="shared" si="1"/>
        <v xml:space="preserve"> </v>
      </c>
      <c r="AM44" s="53" t="str">
        <f t="shared" si="2"/>
        <v xml:space="preserve"> </v>
      </c>
      <c r="AN44" s="37" t="e">
        <f>IF(AND(H44&lt;1920),VLOOKUP(K44,Masterh!$F$11:$P$29,11),IF(AND(H44&gt;=1920,H44&lt;1941),VLOOKUP(K44,Masterh!$F$11:$P$29,11),IF(AND(H44&gt;=1941,H44&lt;1946),VLOOKUP(K44,Masterh!$F$11:$P$29,10),IF(AND(H44&gt;=1946,H44&lt;1951),VLOOKUP(K44,Masterh!$F$11:$P$29,9),IF(AND(H44&gt;=1951,H44&lt;1956),VLOOKUP(K44,Masterh!$F$11:$P$29,8),IF(AND(H44&gt;=1956,H44&lt;1961),VLOOKUP(K44,Masterh!$F$11:$P$29,7),IF(AND(H44&gt;=1961,H44&lt;1966),VLOOKUP(K44,Masterh!$F$11:$P$29,6),IF(AND(H44&gt;=1966,H44&lt;1971),VLOOKUP(K44,Masterh!$F$11:$P$29,5),IF(AND(H44&gt;=1971,H44&lt;1976),VLOOKUP(K44,Masterh!$F$11:$P$29,4),IF(AND(H44&gt;=1976,H44&lt;1981),VLOOKUP(K44,Masterh!$F$11:$P$29,3),IF(AND(H44&gt;=1981,H44&lt;1986),VLOOKUP(K44,Masterh!$F$11:$P$29,2),"SENIOR")))))))))))</f>
        <v>#N/A</v>
      </c>
      <c r="AO44" s="37" t="e">
        <f>IF(AND(H44&lt;1951),VLOOKUP(K44,Masterf!$F$11:$N$25,9),IF(AND(H44&gt;=1951,H44&lt;1956),VLOOKUP(K44,Masterf!$F$11:$N$25,8),IF(AND(H44&gt;=1956,H44&lt;1961),VLOOKUP(K44,Masterf!$F$11:$N$25,7),IF(AND(H44&gt;=1961,H44&lt;1966),VLOOKUP(K44,Masterf!$F$11:$N$25,6),IF(AND(H44&gt;=1966,H44&lt;1971),VLOOKUP(K44,Masterf!$F$11:$N$25,5),IF(AND(H44&gt;=1971,H44&lt;1976),VLOOKUP(K44,Masterf!$F$11:$N$25,4),IF(AND(H44&gt;=1976,H44&lt;1981),VLOOKUP(K44,Masterf!$F$11:$N$25,3),IF(AND(H44&gt;=1981,H44&lt;1986),VLOOKUP(K44,Masterf!$F$11:$N$25,2),"SENIOR"))))))))</f>
        <v>#N/A</v>
      </c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</row>
    <row r="45" spans="2:124" s="5" customFormat="1" ht="30" customHeight="1" x14ac:dyDescent="0.2">
      <c r="B45" s="170"/>
      <c r="C45" s="171"/>
      <c r="D45" s="172"/>
      <c r="E45" s="173"/>
      <c r="F45" s="174"/>
      <c r="G45" s="175"/>
      <c r="H45" s="176"/>
      <c r="I45" s="177"/>
      <c r="J45" s="178"/>
      <c r="K45" s="179"/>
      <c r="L45" s="180"/>
      <c r="M45" s="181"/>
      <c r="N45" s="181"/>
      <c r="O45" s="182" t="str">
        <f t="shared" si="3"/>
        <v/>
      </c>
      <c r="P45" s="180"/>
      <c r="Q45" s="181"/>
      <c r="R45" s="181"/>
      <c r="S45" s="182" t="str">
        <f t="shared" si="4"/>
        <v/>
      </c>
      <c r="T45" s="207" t="str">
        <f t="shared" si="5"/>
        <v/>
      </c>
      <c r="U45" s="183" t="str">
        <f t="shared" si="8"/>
        <v xml:space="preserve">   </v>
      </c>
      <c r="V45" s="184" t="str">
        <f t="shared" si="6"/>
        <v xml:space="preserve"> </v>
      </c>
      <c r="W45" s="185" t="str">
        <f t="shared" si="7"/>
        <v/>
      </c>
      <c r="X45" s="209" t="str">
        <f>IF(E45="","",W45*VLOOKUP(2020-H45,Masterh!C$17:D$72,2,FALSE))</f>
        <v/>
      </c>
      <c r="Y45" s="73"/>
      <c r="AA45" s="37"/>
      <c r="AB45" s="32" t="e">
        <f>IF(E45="H",T45-HLOOKUP(V45,Masterh!$C$1:$CX$9,2,FALSE),T45-HLOOKUP(V45,Masterf!$C$1:$CD$9,2,FALSE))</f>
        <v>#VALUE!</v>
      </c>
      <c r="AC45" s="32" t="e">
        <f>IF(E45="H",T45-HLOOKUP(V45,Masterh!$C$1:$CX$9,3,FALSE),T45-HLOOKUP(V45,Masterf!$C$1:$CD$9,3,FALSE))</f>
        <v>#VALUE!</v>
      </c>
      <c r="AD45" s="32" t="e">
        <f>IF(E45="H",T45-HLOOKUP(V45,Masterh!$C$1:$CX$9,4,FALSE),T45-HLOOKUP(V45,Masterf!$C$1:$CD$9,4,FALSE))</f>
        <v>#VALUE!</v>
      </c>
      <c r="AE45" s="32" t="e">
        <f>IF(E45="H",T45-HLOOKUP(V45,Masterh!$C$1:$CX$9,5,FALSE),T45-HLOOKUP(V45,Masterf!$C$1:$CD$9,5,FALSE))</f>
        <v>#VALUE!</v>
      </c>
      <c r="AF45" s="32" t="e">
        <f>IF(E45="H",T45-HLOOKUP(V45,Masterh!$C$1:$CX$9,6,FALSE),T45-HLOOKUP(V45,Masterf!$C$1:$CD$9,6,FALSE))</f>
        <v>#VALUE!</v>
      </c>
      <c r="AG45" s="32" t="e">
        <f>IF(E45="H",T45-HLOOKUP(V45,Masterh!$C$1:$CX$9,7,FALSE),T45-HLOOKUP(V45,Masterf!$C$1:$CD$9,7,FALSE))</f>
        <v>#VALUE!</v>
      </c>
      <c r="AH45" s="32" t="e">
        <f>IF(E45="H",T45-HLOOKUP(V45,Masterh!$C$1:$CX$9,8,FALSE),T45-HLOOKUP(V45,Masterf!$C$1:$CD$9,8,FALSE))</f>
        <v>#VALUE!</v>
      </c>
      <c r="AI45" s="32" t="e">
        <f>IF(E45="H",T45-HLOOKUP(V45,Masterh!$C$1:$CX$9,9,FALSE),T45-HLOOKUP(V45,Masterf!$C$1:$CD$9,9,FALSE))</f>
        <v>#VALUE!</v>
      </c>
      <c r="AJ45" s="51" t="str">
        <f t="shared" si="0"/>
        <v xml:space="preserve"> </v>
      </c>
      <c r="AK45" s="37"/>
      <c r="AL45" s="52" t="str">
        <f t="shared" si="1"/>
        <v xml:space="preserve"> </v>
      </c>
      <c r="AM45" s="53" t="str">
        <f t="shared" si="2"/>
        <v xml:space="preserve"> </v>
      </c>
      <c r="AN45" s="37" t="e">
        <f>IF(AND(H45&lt;1920),VLOOKUP(K45,Masterh!$F$11:$P$29,11),IF(AND(H45&gt;=1920,H45&lt;1941),VLOOKUP(K45,Masterh!$F$11:$P$29,11),IF(AND(H45&gt;=1941,H45&lt;1946),VLOOKUP(K45,Masterh!$F$11:$P$29,10),IF(AND(H45&gt;=1946,H45&lt;1951),VLOOKUP(K45,Masterh!$F$11:$P$29,9),IF(AND(H45&gt;=1951,H45&lt;1956),VLOOKUP(K45,Masterh!$F$11:$P$29,8),IF(AND(H45&gt;=1956,H45&lt;1961),VLOOKUP(K45,Masterh!$F$11:$P$29,7),IF(AND(H45&gt;=1961,H45&lt;1966),VLOOKUP(K45,Masterh!$F$11:$P$29,6),IF(AND(H45&gt;=1966,H45&lt;1971),VLOOKUP(K45,Masterh!$F$11:$P$29,5),IF(AND(H45&gt;=1971,H45&lt;1976),VLOOKUP(K45,Masterh!$F$11:$P$29,4),IF(AND(H45&gt;=1976,H45&lt;1981),VLOOKUP(K45,Masterh!$F$11:$P$29,3),IF(AND(H45&gt;=1981,H45&lt;1986),VLOOKUP(K45,Masterh!$F$11:$P$29,2),"SENIOR")))))))))))</f>
        <v>#N/A</v>
      </c>
      <c r="AO45" s="37" t="e">
        <f>IF(AND(H45&lt;1951),VLOOKUP(K45,Masterf!$F$11:$N$25,9),IF(AND(H45&gt;=1951,H45&lt;1956),VLOOKUP(K45,Masterf!$F$11:$N$25,8),IF(AND(H45&gt;=1956,H45&lt;1961),VLOOKUP(K45,Masterf!$F$11:$N$25,7),IF(AND(H45&gt;=1961,H45&lt;1966),VLOOKUP(K45,Masterf!$F$11:$N$25,6),IF(AND(H45&gt;=1966,H45&lt;1971),VLOOKUP(K45,Masterf!$F$11:$N$25,5),IF(AND(H45&gt;=1971,H45&lt;1976),VLOOKUP(K45,Masterf!$F$11:$N$25,4),IF(AND(H45&gt;=1976,H45&lt;1981),VLOOKUP(K45,Masterf!$F$11:$N$25,3),IF(AND(H45&gt;=1981,H45&lt;1986),VLOOKUP(K45,Masterf!$F$11:$N$25,2),"SENIOR"))))))))</f>
        <v>#N/A</v>
      </c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</row>
    <row r="46" spans="2:124" s="5" customFormat="1" ht="30" customHeight="1" x14ac:dyDescent="0.2">
      <c r="B46" s="170"/>
      <c r="C46" s="171"/>
      <c r="D46" s="172"/>
      <c r="E46" s="173"/>
      <c r="F46" s="174" t="s">
        <v>30</v>
      </c>
      <c r="G46" s="175" t="s">
        <v>30</v>
      </c>
      <c r="H46" s="176"/>
      <c r="I46" s="177"/>
      <c r="J46" s="178" t="s">
        <v>30</v>
      </c>
      <c r="K46" s="179"/>
      <c r="L46" s="180"/>
      <c r="M46" s="181"/>
      <c r="N46" s="181"/>
      <c r="O46" s="182" t="str">
        <f t="shared" si="3"/>
        <v/>
      </c>
      <c r="P46" s="180"/>
      <c r="Q46" s="181"/>
      <c r="R46" s="181"/>
      <c r="S46" s="182" t="str">
        <f t="shared" si="4"/>
        <v/>
      </c>
      <c r="T46" s="207" t="str">
        <f t="shared" si="5"/>
        <v/>
      </c>
      <c r="U46" s="183" t="str">
        <f t="shared" si="8"/>
        <v xml:space="preserve">   </v>
      </c>
      <c r="V46" s="184" t="str">
        <f t="shared" si="6"/>
        <v xml:space="preserve"> </v>
      </c>
      <c r="W46" s="185" t="str">
        <f t="shared" si="7"/>
        <v/>
      </c>
      <c r="X46" s="209" t="str">
        <f>IF(E46="","",W46*VLOOKUP(2020-H46,Masterh!C$17:D$72,2,FALSE))</f>
        <v/>
      </c>
      <c r="Y46" s="73"/>
      <c r="AA46" s="37"/>
      <c r="AB46" s="32" t="e">
        <f>IF(E46="H",T46-HLOOKUP(V46,Masterh!$C$1:$CX$9,2,FALSE),T46-HLOOKUP(V46,Masterf!$C$1:$CD$9,2,FALSE))</f>
        <v>#VALUE!</v>
      </c>
      <c r="AC46" s="32" t="e">
        <f>IF(E46="H",T46-HLOOKUP(V46,Masterh!$C$1:$CX$9,3,FALSE),T46-HLOOKUP(V46,Masterf!$C$1:$CD$9,3,FALSE))</f>
        <v>#VALUE!</v>
      </c>
      <c r="AD46" s="32" t="e">
        <f>IF(E46="H",T46-HLOOKUP(V46,Masterh!$C$1:$CX$9,4,FALSE),T46-HLOOKUP(V46,Masterf!$C$1:$CD$9,4,FALSE))</f>
        <v>#VALUE!</v>
      </c>
      <c r="AE46" s="32" t="e">
        <f>IF(E46="H",T46-HLOOKUP(V46,Masterh!$C$1:$CX$9,5,FALSE),T46-HLOOKUP(V46,Masterf!$C$1:$CD$9,5,FALSE))</f>
        <v>#VALUE!</v>
      </c>
      <c r="AF46" s="32" t="e">
        <f>IF(E46="H",T46-HLOOKUP(V46,Masterh!$C$1:$CX$9,6,FALSE),T46-HLOOKUP(V46,Masterf!$C$1:$CD$9,6,FALSE))</f>
        <v>#VALUE!</v>
      </c>
      <c r="AG46" s="32" t="e">
        <f>IF(E46="H",T46-HLOOKUP(V46,Masterh!$C$1:$CX$9,7,FALSE),T46-HLOOKUP(V46,Masterf!$C$1:$CD$9,7,FALSE))</f>
        <v>#VALUE!</v>
      </c>
      <c r="AH46" s="32" t="e">
        <f>IF(E46="H",T46-HLOOKUP(V46,Masterh!$C$1:$CX$9,8,FALSE),T46-HLOOKUP(V46,Masterf!$C$1:$CD$9,8,FALSE))</f>
        <v>#VALUE!</v>
      </c>
      <c r="AI46" s="32" t="e">
        <f>IF(E46="H",T46-HLOOKUP(V46,Masterh!$C$1:$CX$9,9,FALSE),T46-HLOOKUP(V46,Masterf!$C$1:$CD$9,9,FALSE))</f>
        <v>#VALUE!</v>
      </c>
      <c r="AJ46" s="51" t="str">
        <f t="shared" si="0"/>
        <v xml:space="preserve"> </v>
      </c>
      <c r="AK46" s="37"/>
      <c r="AL46" s="52" t="str">
        <f t="shared" si="1"/>
        <v xml:space="preserve"> </v>
      </c>
      <c r="AM46" s="53" t="str">
        <f t="shared" si="2"/>
        <v xml:space="preserve"> </v>
      </c>
      <c r="AN46" s="37" t="e">
        <f>IF(AND(H46&lt;1920),VLOOKUP(K46,Masterh!$F$11:$P$29,11),IF(AND(H46&gt;=1920,H46&lt;1941),VLOOKUP(K46,Masterh!$F$11:$P$29,11),IF(AND(H46&gt;=1941,H46&lt;1946),VLOOKUP(K46,Masterh!$F$11:$P$29,10),IF(AND(H46&gt;=1946,H46&lt;1951),VLOOKUP(K46,Masterh!$F$11:$P$29,9),IF(AND(H46&gt;=1951,H46&lt;1956),VLOOKUP(K46,Masterh!$F$11:$P$29,8),IF(AND(H46&gt;=1956,H46&lt;1961),VLOOKUP(K46,Masterh!$F$11:$P$29,7),IF(AND(H46&gt;=1961,H46&lt;1966),VLOOKUP(K46,Masterh!$F$11:$P$29,6),IF(AND(H46&gt;=1966,H46&lt;1971),VLOOKUP(K46,Masterh!$F$11:$P$29,5),IF(AND(H46&gt;=1971,H46&lt;1976),VLOOKUP(K46,Masterh!$F$11:$P$29,4),IF(AND(H46&gt;=1976,H46&lt;1981),VLOOKUP(K46,Masterh!$F$11:$P$29,3),IF(AND(H46&gt;=1981,H46&lt;1986),VLOOKUP(K46,Masterh!$F$11:$P$29,2),"SENIOR")))))))))))</f>
        <v>#N/A</v>
      </c>
      <c r="AO46" s="37" t="e">
        <f>IF(AND(H46&lt;1951),VLOOKUP(K46,Masterf!$F$11:$N$25,9),IF(AND(H46&gt;=1951,H46&lt;1956),VLOOKUP(K46,Masterf!$F$11:$N$25,8),IF(AND(H46&gt;=1956,H46&lt;1961),VLOOKUP(K46,Masterf!$F$11:$N$25,7),IF(AND(H46&gt;=1961,H46&lt;1966),VLOOKUP(K46,Masterf!$F$11:$N$25,6),IF(AND(H46&gt;=1966,H46&lt;1971),VLOOKUP(K46,Masterf!$F$11:$N$25,5),IF(AND(H46&gt;=1971,H46&lt;1976),VLOOKUP(K46,Masterf!$F$11:$N$25,4),IF(AND(H46&gt;=1976,H46&lt;1981),VLOOKUP(K46,Masterf!$F$11:$N$25,3),IF(AND(H46&gt;=1981,H46&lt;1986),VLOOKUP(K46,Masterf!$F$11:$N$25,2),"SENIOR"))))))))</f>
        <v>#N/A</v>
      </c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</row>
    <row r="47" spans="2:124" s="5" customFormat="1" ht="30" customHeight="1" x14ac:dyDescent="0.2">
      <c r="B47" s="170"/>
      <c r="C47" s="171"/>
      <c r="D47" s="172"/>
      <c r="E47" s="173"/>
      <c r="F47" s="174" t="s">
        <v>30</v>
      </c>
      <c r="G47" s="175" t="s">
        <v>30</v>
      </c>
      <c r="H47" s="176"/>
      <c r="I47" s="177"/>
      <c r="J47" s="178" t="s">
        <v>30</v>
      </c>
      <c r="K47" s="179"/>
      <c r="L47" s="180"/>
      <c r="M47" s="181"/>
      <c r="N47" s="181"/>
      <c r="O47" s="182" t="str">
        <f t="shared" si="3"/>
        <v/>
      </c>
      <c r="P47" s="180"/>
      <c r="Q47" s="181"/>
      <c r="R47" s="181"/>
      <c r="S47" s="182" t="str">
        <f t="shared" si="4"/>
        <v/>
      </c>
      <c r="T47" s="207" t="str">
        <f t="shared" si="5"/>
        <v/>
      </c>
      <c r="U47" s="183" t="str">
        <f t="shared" si="8"/>
        <v xml:space="preserve">   </v>
      </c>
      <c r="V47" s="184" t="str">
        <f t="shared" si="6"/>
        <v xml:space="preserve"> </v>
      </c>
      <c r="W47" s="185" t="str">
        <f t="shared" si="7"/>
        <v/>
      </c>
      <c r="X47" s="209" t="str">
        <f>IF(E47="","",W47*VLOOKUP(2020-H47,Masterh!C$17:D$72,2,FALSE))</f>
        <v/>
      </c>
      <c r="Y47" s="73"/>
      <c r="AA47" s="37"/>
      <c r="AB47" s="32" t="e">
        <f>IF(E47="H",T47-HLOOKUP(V47,Masterh!$C$1:$CX$9,2,FALSE),T47-HLOOKUP(V47,Masterf!$C$1:$CD$9,2,FALSE))</f>
        <v>#VALUE!</v>
      </c>
      <c r="AC47" s="32" t="e">
        <f>IF(E47="H",T47-HLOOKUP(V47,Masterh!$C$1:$CX$9,3,FALSE),T47-HLOOKUP(V47,Masterf!$C$1:$CD$9,3,FALSE))</f>
        <v>#VALUE!</v>
      </c>
      <c r="AD47" s="32" t="e">
        <f>IF(E47="H",T47-HLOOKUP(V47,Masterh!$C$1:$CX$9,4,FALSE),T47-HLOOKUP(V47,Masterf!$C$1:$CD$9,4,FALSE))</f>
        <v>#VALUE!</v>
      </c>
      <c r="AE47" s="32" t="e">
        <f>IF(E47="H",T47-HLOOKUP(V47,Masterh!$C$1:$CX$9,5,FALSE),T47-HLOOKUP(V47,Masterf!$C$1:$CD$9,5,FALSE))</f>
        <v>#VALUE!</v>
      </c>
      <c r="AF47" s="32" t="e">
        <f>IF(E47="H",T47-HLOOKUP(V47,Masterh!$C$1:$CX$9,6,FALSE),T47-HLOOKUP(V47,Masterf!$C$1:$CD$9,6,FALSE))</f>
        <v>#VALUE!</v>
      </c>
      <c r="AG47" s="32" t="e">
        <f>IF(E47="H",T47-HLOOKUP(V47,Masterh!$C$1:$CX$9,7,FALSE),T47-HLOOKUP(V47,Masterf!$C$1:$CD$9,7,FALSE))</f>
        <v>#VALUE!</v>
      </c>
      <c r="AH47" s="32" t="e">
        <f>IF(E47="H",T47-HLOOKUP(V47,Masterh!$C$1:$CX$9,8,FALSE),T47-HLOOKUP(V47,Masterf!$C$1:$CD$9,8,FALSE))</f>
        <v>#VALUE!</v>
      </c>
      <c r="AI47" s="32" t="e">
        <f>IF(E47="H",T47-HLOOKUP(V47,Masterh!$C$1:$CX$9,9,FALSE),T47-HLOOKUP(V47,Masterf!$C$1:$CD$9,9,FALSE))</f>
        <v>#VALUE!</v>
      </c>
      <c r="AJ47" s="51" t="str">
        <f t="shared" si="0"/>
        <v xml:space="preserve"> </v>
      </c>
      <c r="AK47" s="37"/>
      <c r="AL47" s="52" t="str">
        <f t="shared" si="1"/>
        <v xml:space="preserve"> </v>
      </c>
      <c r="AM47" s="53" t="str">
        <f t="shared" si="2"/>
        <v xml:space="preserve"> </v>
      </c>
      <c r="AN47" s="37" t="e">
        <f>IF(AND(H47&lt;1920),VLOOKUP(K47,Masterh!$F$11:$P$29,11),IF(AND(H47&gt;=1920,H47&lt;1941),VLOOKUP(K47,Masterh!$F$11:$P$29,11),IF(AND(H47&gt;=1941,H47&lt;1946),VLOOKUP(K47,Masterh!$F$11:$P$29,10),IF(AND(H47&gt;=1946,H47&lt;1951),VLOOKUP(K47,Masterh!$F$11:$P$29,9),IF(AND(H47&gt;=1951,H47&lt;1956),VLOOKUP(K47,Masterh!$F$11:$P$29,8),IF(AND(H47&gt;=1956,H47&lt;1961),VLOOKUP(K47,Masterh!$F$11:$P$29,7),IF(AND(H47&gt;=1961,H47&lt;1966),VLOOKUP(K47,Masterh!$F$11:$P$29,6),IF(AND(H47&gt;=1966,H47&lt;1971),VLOOKUP(K47,Masterh!$F$11:$P$29,5),IF(AND(H47&gt;=1971,H47&lt;1976),VLOOKUP(K47,Masterh!$F$11:$P$29,4),IF(AND(H47&gt;=1976,H47&lt;1981),VLOOKUP(K47,Masterh!$F$11:$P$29,3),IF(AND(H47&gt;=1981,H47&lt;1986),VLOOKUP(K47,Masterh!$F$11:$P$29,2),"SENIOR")))))))))))</f>
        <v>#N/A</v>
      </c>
      <c r="AO47" s="37" t="e">
        <f>IF(AND(H47&lt;1951),VLOOKUP(K47,Masterf!$F$11:$N$25,9),IF(AND(H47&gt;=1951,H47&lt;1956),VLOOKUP(K47,Masterf!$F$11:$N$25,8),IF(AND(H47&gt;=1956,H47&lt;1961),VLOOKUP(K47,Masterf!$F$11:$N$25,7),IF(AND(H47&gt;=1961,H47&lt;1966),VLOOKUP(K47,Masterf!$F$11:$N$25,6),IF(AND(H47&gt;=1966,H47&lt;1971),VLOOKUP(K47,Masterf!$F$11:$N$25,5),IF(AND(H47&gt;=1971,H47&lt;1976),VLOOKUP(K47,Masterf!$F$11:$N$25,4),IF(AND(H47&gt;=1976,H47&lt;1981),VLOOKUP(K47,Masterf!$F$11:$N$25,3),IF(AND(H47&gt;=1981,H47&lt;1986),VLOOKUP(K47,Masterf!$F$11:$N$25,2),"SENIOR"))))))))</f>
        <v>#N/A</v>
      </c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</row>
    <row r="48" spans="2:124" s="5" customFormat="1" ht="30" customHeight="1" x14ac:dyDescent="0.2">
      <c r="B48" s="170"/>
      <c r="C48" s="171"/>
      <c r="D48" s="172"/>
      <c r="E48" s="173"/>
      <c r="F48" s="174" t="s">
        <v>30</v>
      </c>
      <c r="G48" s="175" t="s">
        <v>30</v>
      </c>
      <c r="H48" s="176"/>
      <c r="I48" s="177"/>
      <c r="J48" s="178" t="s">
        <v>30</v>
      </c>
      <c r="K48" s="179"/>
      <c r="L48" s="180"/>
      <c r="M48" s="181"/>
      <c r="N48" s="181"/>
      <c r="O48" s="182" t="str">
        <f t="shared" si="3"/>
        <v/>
      </c>
      <c r="P48" s="180"/>
      <c r="Q48" s="181"/>
      <c r="R48" s="181"/>
      <c r="S48" s="182" t="str">
        <f t="shared" si="4"/>
        <v/>
      </c>
      <c r="T48" s="207" t="str">
        <f t="shared" si="5"/>
        <v/>
      </c>
      <c r="U48" s="183" t="str">
        <f t="shared" si="8"/>
        <v xml:space="preserve">   </v>
      </c>
      <c r="V48" s="184" t="str">
        <f t="shared" si="6"/>
        <v xml:space="preserve"> </v>
      </c>
      <c r="W48" s="185" t="str">
        <f t="shared" si="7"/>
        <v/>
      </c>
      <c r="X48" s="209" t="str">
        <f>IF(E48="","",W48*VLOOKUP(2020-H48,Masterh!C$17:D$72,2,FALSE))</f>
        <v/>
      </c>
      <c r="Y48" s="73"/>
      <c r="AA48" s="37"/>
      <c r="AB48" s="32" t="e">
        <f>IF(E48="H",T48-HLOOKUP(V48,Masterh!$C$1:$CX$9,2,FALSE),T48-HLOOKUP(V48,Masterf!$C$1:$CD$9,2,FALSE))</f>
        <v>#VALUE!</v>
      </c>
      <c r="AC48" s="32" t="e">
        <f>IF(E48="H",T48-HLOOKUP(V48,Masterh!$C$1:$CX$9,3,FALSE),T48-HLOOKUP(V48,Masterf!$C$1:$CD$9,3,FALSE))</f>
        <v>#VALUE!</v>
      </c>
      <c r="AD48" s="32" t="e">
        <f>IF(E48="H",T48-HLOOKUP(V48,Masterh!$C$1:$CX$9,4,FALSE),T48-HLOOKUP(V48,Masterf!$C$1:$CD$9,4,FALSE))</f>
        <v>#VALUE!</v>
      </c>
      <c r="AE48" s="32" t="e">
        <f>IF(E48="H",T48-HLOOKUP(V48,Masterh!$C$1:$CX$9,5,FALSE),T48-HLOOKUP(V48,Masterf!$C$1:$CD$9,5,FALSE))</f>
        <v>#VALUE!</v>
      </c>
      <c r="AF48" s="32" t="e">
        <f>IF(E48="H",T48-HLOOKUP(V48,Masterh!$C$1:$CX$9,6,FALSE),T48-HLOOKUP(V48,Masterf!$C$1:$CD$9,6,FALSE))</f>
        <v>#VALUE!</v>
      </c>
      <c r="AG48" s="32" t="e">
        <f>IF(E48="H",T48-HLOOKUP(V48,Masterh!$C$1:$CX$9,7,FALSE),T48-HLOOKUP(V48,Masterf!$C$1:$CD$9,7,FALSE))</f>
        <v>#VALUE!</v>
      </c>
      <c r="AH48" s="32" t="e">
        <f>IF(E48="H",T48-HLOOKUP(V48,Masterh!$C$1:$CX$9,8,FALSE),T48-HLOOKUP(V48,Masterf!$C$1:$CD$9,8,FALSE))</f>
        <v>#VALUE!</v>
      </c>
      <c r="AI48" s="32" t="e">
        <f>IF(E48="H",T48-HLOOKUP(V48,Masterh!$C$1:$CX$9,9,FALSE),T48-HLOOKUP(V48,Masterf!$C$1:$CD$9,9,FALSE))</f>
        <v>#VALUE!</v>
      </c>
      <c r="AJ48" s="51" t="str">
        <f t="shared" si="0"/>
        <v xml:space="preserve"> </v>
      </c>
      <c r="AK48" s="37"/>
      <c r="AL48" s="52" t="str">
        <f t="shared" si="1"/>
        <v xml:space="preserve"> </v>
      </c>
      <c r="AM48" s="53" t="str">
        <f t="shared" si="2"/>
        <v xml:space="preserve"> </v>
      </c>
      <c r="AN48" s="37" t="e">
        <f>IF(AND(H48&lt;1920),VLOOKUP(K48,Masterh!$F$11:$P$29,11),IF(AND(H48&gt;=1920,H48&lt;1941),VLOOKUP(K48,Masterh!$F$11:$P$29,11),IF(AND(H48&gt;=1941,H48&lt;1946),VLOOKUP(K48,Masterh!$F$11:$P$29,10),IF(AND(H48&gt;=1946,H48&lt;1951),VLOOKUP(K48,Masterh!$F$11:$P$29,9),IF(AND(H48&gt;=1951,H48&lt;1956),VLOOKUP(K48,Masterh!$F$11:$P$29,8),IF(AND(H48&gt;=1956,H48&lt;1961),VLOOKUP(K48,Masterh!$F$11:$P$29,7),IF(AND(H48&gt;=1961,H48&lt;1966),VLOOKUP(K48,Masterh!$F$11:$P$29,6),IF(AND(H48&gt;=1966,H48&lt;1971),VLOOKUP(K48,Masterh!$F$11:$P$29,5),IF(AND(H48&gt;=1971,H48&lt;1976),VLOOKUP(K48,Masterh!$F$11:$P$29,4),IF(AND(H48&gt;=1976,H48&lt;1981),VLOOKUP(K48,Masterh!$F$11:$P$29,3),IF(AND(H48&gt;=1981,H48&lt;1986),VLOOKUP(K48,Masterh!$F$11:$P$29,2),"SENIOR")))))))))))</f>
        <v>#N/A</v>
      </c>
      <c r="AO48" s="37" t="e">
        <f>IF(AND(H48&lt;1951),VLOOKUP(K48,Masterf!$F$11:$N$25,9),IF(AND(H48&gt;=1951,H48&lt;1956),VLOOKUP(K48,Masterf!$F$11:$N$25,8),IF(AND(H48&gt;=1956,H48&lt;1961),VLOOKUP(K48,Masterf!$F$11:$N$25,7),IF(AND(H48&gt;=1961,H48&lt;1966),VLOOKUP(K48,Masterf!$F$11:$N$25,6),IF(AND(H48&gt;=1966,H48&lt;1971),VLOOKUP(K48,Masterf!$F$11:$N$25,5),IF(AND(H48&gt;=1971,H48&lt;1976),VLOOKUP(K48,Masterf!$F$11:$N$25,4),IF(AND(H48&gt;=1976,H48&lt;1981),VLOOKUP(K48,Masterf!$F$11:$N$25,3),IF(AND(H48&gt;=1981,H48&lt;1986),VLOOKUP(K48,Masterf!$F$11:$N$25,2),"SENIOR"))))))))</f>
        <v>#N/A</v>
      </c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</row>
    <row r="49" spans="2:124" s="5" customFormat="1" ht="30" customHeight="1" x14ac:dyDescent="0.2">
      <c r="B49" s="170"/>
      <c r="C49" s="171"/>
      <c r="D49" s="172"/>
      <c r="E49" s="173"/>
      <c r="F49" s="174" t="s">
        <v>30</v>
      </c>
      <c r="G49" s="175" t="s">
        <v>30</v>
      </c>
      <c r="H49" s="176"/>
      <c r="I49" s="177"/>
      <c r="J49" s="178" t="s">
        <v>30</v>
      </c>
      <c r="K49" s="179"/>
      <c r="L49" s="180"/>
      <c r="M49" s="181"/>
      <c r="N49" s="181"/>
      <c r="O49" s="182" t="str">
        <f t="shared" si="3"/>
        <v/>
      </c>
      <c r="P49" s="180"/>
      <c r="Q49" s="181"/>
      <c r="R49" s="181"/>
      <c r="S49" s="182" t="str">
        <f t="shared" si="4"/>
        <v/>
      </c>
      <c r="T49" s="207" t="str">
        <f t="shared" si="5"/>
        <v/>
      </c>
      <c r="U49" s="183" t="str">
        <f t="shared" si="8"/>
        <v xml:space="preserve">   </v>
      </c>
      <c r="V49" s="184" t="str">
        <f t="shared" si="6"/>
        <v xml:space="preserve"> </v>
      </c>
      <c r="W49" s="185" t="str">
        <f t="shared" si="7"/>
        <v/>
      </c>
      <c r="X49" s="209" t="str">
        <f>IF(E49="","",W49*VLOOKUP(2020-H49,Masterh!C$17:D$72,2,FALSE))</f>
        <v/>
      </c>
      <c r="Y49" s="73"/>
      <c r="AA49" s="37"/>
      <c r="AB49" s="32" t="e">
        <f>IF(E49="H",T49-HLOOKUP(V49,Masterh!$C$1:$CX$9,2,FALSE),T49-HLOOKUP(V49,Masterf!$C$1:$CD$9,2,FALSE))</f>
        <v>#VALUE!</v>
      </c>
      <c r="AC49" s="32" t="e">
        <f>IF(E49="H",T49-HLOOKUP(V49,Masterh!$C$1:$CX$9,3,FALSE),T49-HLOOKUP(V49,Masterf!$C$1:$CD$9,3,FALSE))</f>
        <v>#VALUE!</v>
      </c>
      <c r="AD49" s="32" t="e">
        <f>IF(E49="H",T49-HLOOKUP(V49,Masterh!$C$1:$CX$9,4,FALSE),T49-HLOOKUP(V49,Masterf!$C$1:$CD$9,4,FALSE))</f>
        <v>#VALUE!</v>
      </c>
      <c r="AE49" s="32" t="e">
        <f>IF(E49="H",T49-HLOOKUP(V49,Masterh!$C$1:$CX$9,5,FALSE),T49-HLOOKUP(V49,Masterf!$C$1:$CD$9,5,FALSE))</f>
        <v>#VALUE!</v>
      </c>
      <c r="AF49" s="32" t="e">
        <f>IF(E49="H",T49-HLOOKUP(V49,Masterh!$C$1:$CX$9,6,FALSE),T49-HLOOKUP(V49,Masterf!$C$1:$CD$9,6,FALSE))</f>
        <v>#VALUE!</v>
      </c>
      <c r="AG49" s="32" t="e">
        <f>IF(E49="H",T49-HLOOKUP(V49,Masterh!$C$1:$CX$9,7,FALSE),T49-HLOOKUP(V49,Masterf!$C$1:$CD$9,7,FALSE))</f>
        <v>#VALUE!</v>
      </c>
      <c r="AH49" s="32" t="e">
        <f>IF(E49="H",T49-HLOOKUP(V49,Masterh!$C$1:$CX$9,8,FALSE),T49-HLOOKUP(V49,Masterf!$C$1:$CD$9,8,FALSE))</f>
        <v>#VALUE!</v>
      </c>
      <c r="AI49" s="32" t="e">
        <f>IF(E49="H",T49-HLOOKUP(V49,Masterh!$C$1:$CX$9,9,FALSE),T49-HLOOKUP(V49,Masterf!$C$1:$CD$9,9,FALSE))</f>
        <v>#VALUE!</v>
      </c>
      <c r="AJ49" s="51" t="str">
        <f t="shared" si="0"/>
        <v xml:space="preserve"> </v>
      </c>
      <c r="AK49" s="37"/>
      <c r="AL49" s="52" t="str">
        <f t="shared" si="1"/>
        <v xml:space="preserve"> </v>
      </c>
      <c r="AM49" s="53" t="str">
        <f t="shared" si="2"/>
        <v xml:space="preserve"> </v>
      </c>
      <c r="AN49" s="37" t="e">
        <f>IF(AND(H49&lt;1920),VLOOKUP(K49,Masterh!$F$11:$P$29,11),IF(AND(H49&gt;=1920,H49&lt;1941),VLOOKUP(K49,Masterh!$F$11:$P$29,11),IF(AND(H49&gt;=1941,H49&lt;1946),VLOOKUP(K49,Masterh!$F$11:$P$29,10),IF(AND(H49&gt;=1946,H49&lt;1951),VLOOKUP(K49,Masterh!$F$11:$P$29,9),IF(AND(H49&gt;=1951,H49&lt;1956),VLOOKUP(K49,Masterh!$F$11:$P$29,8),IF(AND(H49&gt;=1956,H49&lt;1961),VLOOKUP(K49,Masterh!$F$11:$P$29,7),IF(AND(H49&gt;=1961,H49&lt;1966),VLOOKUP(K49,Masterh!$F$11:$P$29,6),IF(AND(H49&gt;=1966,H49&lt;1971),VLOOKUP(K49,Masterh!$F$11:$P$29,5),IF(AND(H49&gt;=1971,H49&lt;1976),VLOOKUP(K49,Masterh!$F$11:$P$29,4),IF(AND(H49&gt;=1976,H49&lt;1981),VLOOKUP(K49,Masterh!$F$11:$P$29,3),IF(AND(H49&gt;=1981,H49&lt;1986),VLOOKUP(K49,Masterh!$F$11:$P$29,2),"SENIOR")))))))))))</f>
        <v>#N/A</v>
      </c>
      <c r="AO49" s="37" t="e">
        <f>IF(AND(H49&lt;1951),VLOOKUP(K49,Masterf!$F$11:$N$25,9),IF(AND(H49&gt;=1951,H49&lt;1956),VLOOKUP(K49,Masterf!$F$11:$N$25,8),IF(AND(H49&gt;=1956,H49&lt;1961),VLOOKUP(K49,Masterf!$F$11:$N$25,7),IF(AND(H49&gt;=1961,H49&lt;1966),VLOOKUP(K49,Masterf!$F$11:$N$25,6),IF(AND(H49&gt;=1966,H49&lt;1971),VLOOKUP(K49,Masterf!$F$11:$N$25,5),IF(AND(H49&gt;=1971,H49&lt;1976),VLOOKUP(K49,Masterf!$F$11:$N$25,4),IF(AND(H49&gt;=1976,H49&lt;1981),VLOOKUP(K49,Masterf!$F$11:$N$25,3),IF(AND(H49&gt;=1981,H49&lt;1986),VLOOKUP(K49,Masterf!$F$11:$N$25,2),"SENIOR"))))))))</f>
        <v>#N/A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</row>
    <row r="50" spans="2:124" s="5" customFormat="1" ht="30" customHeight="1" x14ac:dyDescent="0.2">
      <c r="B50" s="170"/>
      <c r="C50" s="171"/>
      <c r="D50" s="172"/>
      <c r="E50" s="173"/>
      <c r="F50" s="174" t="s">
        <v>30</v>
      </c>
      <c r="G50" s="175" t="s">
        <v>30</v>
      </c>
      <c r="H50" s="176"/>
      <c r="I50" s="177"/>
      <c r="J50" s="178" t="s">
        <v>30</v>
      </c>
      <c r="K50" s="179"/>
      <c r="L50" s="180"/>
      <c r="M50" s="181"/>
      <c r="N50" s="181"/>
      <c r="O50" s="182" t="str">
        <f t="shared" si="3"/>
        <v/>
      </c>
      <c r="P50" s="180"/>
      <c r="Q50" s="181"/>
      <c r="R50" s="181"/>
      <c r="S50" s="182" t="str">
        <f t="shared" si="4"/>
        <v/>
      </c>
      <c r="T50" s="207" t="str">
        <f t="shared" si="5"/>
        <v/>
      </c>
      <c r="U50" s="183" t="str">
        <f t="shared" si="8"/>
        <v xml:space="preserve">   </v>
      </c>
      <c r="V50" s="184" t="str">
        <f t="shared" si="6"/>
        <v xml:space="preserve"> </v>
      </c>
      <c r="W50" s="185" t="str">
        <f t="shared" si="7"/>
        <v/>
      </c>
      <c r="X50" s="209" t="str">
        <f>IF(E50="","",W50*VLOOKUP(2020-H50,Masterh!C$17:D$72,2,FALSE))</f>
        <v/>
      </c>
      <c r="Y50" s="73"/>
      <c r="AA50" s="37"/>
      <c r="AB50" s="32" t="e">
        <f>IF(E50="H",T50-HLOOKUP(V50,Masterh!$C$1:$CX$9,2,FALSE),T50-HLOOKUP(V50,Masterf!$C$1:$CD$9,2,FALSE))</f>
        <v>#VALUE!</v>
      </c>
      <c r="AC50" s="32" t="e">
        <f>IF(E50="H",T50-HLOOKUP(V50,Masterh!$C$1:$CX$9,3,FALSE),T50-HLOOKUP(V50,Masterf!$C$1:$CD$9,3,FALSE))</f>
        <v>#VALUE!</v>
      </c>
      <c r="AD50" s="32" t="e">
        <f>IF(E50="H",T50-HLOOKUP(V50,Masterh!$C$1:$CX$9,4,FALSE),T50-HLOOKUP(V50,Masterf!$C$1:$CD$9,4,FALSE))</f>
        <v>#VALUE!</v>
      </c>
      <c r="AE50" s="32" t="e">
        <f>IF(E50="H",T50-HLOOKUP(V50,Masterh!$C$1:$CX$9,5,FALSE),T50-HLOOKUP(V50,Masterf!$C$1:$CD$9,5,FALSE))</f>
        <v>#VALUE!</v>
      </c>
      <c r="AF50" s="32" t="e">
        <f>IF(E50="H",T50-HLOOKUP(V50,Masterh!$C$1:$CX$9,6,FALSE),T50-HLOOKUP(V50,Masterf!$C$1:$CD$9,6,FALSE))</f>
        <v>#VALUE!</v>
      </c>
      <c r="AG50" s="32" t="e">
        <f>IF(E50="H",T50-HLOOKUP(V50,Masterh!$C$1:$CX$9,7,FALSE),T50-HLOOKUP(V50,Masterf!$C$1:$CD$9,7,FALSE))</f>
        <v>#VALUE!</v>
      </c>
      <c r="AH50" s="32" t="e">
        <f>IF(E50="H",T50-HLOOKUP(V50,Masterh!$C$1:$CX$9,8,FALSE),T50-HLOOKUP(V50,Masterf!$C$1:$CD$9,8,FALSE))</f>
        <v>#VALUE!</v>
      </c>
      <c r="AI50" s="32" t="e">
        <f>IF(E50="H",T50-HLOOKUP(V50,Masterh!$C$1:$CX$9,9,FALSE),T50-HLOOKUP(V50,Masterf!$C$1:$CD$9,9,FALSE))</f>
        <v>#VALUE!</v>
      </c>
      <c r="AJ50" s="51" t="str">
        <f t="shared" si="0"/>
        <v xml:space="preserve"> </v>
      </c>
      <c r="AK50" s="37"/>
      <c r="AL50" s="52" t="str">
        <f t="shared" si="1"/>
        <v xml:space="preserve"> </v>
      </c>
      <c r="AM50" s="53" t="str">
        <f t="shared" si="2"/>
        <v xml:space="preserve"> </v>
      </c>
      <c r="AN50" s="37" t="e">
        <f>IF(AND(H50&lt;1920),VLOOKUP(K50,Masterh!$F$11:$P$29,11),IF(AND(H50&gt;=1920,H50&lt;1941),VLOOKUP(K50,Masterh!$F$11:$P$29,11),IF(AND(H50&gt;=1941,H50&lt;1946),VLOOKUP(K50,Masterh!$F$11:$P$29,10),IF(AND(H50&gt;=1946,H50&lt;1951),VLOOKUP(K50,Masterh!$F$11:$P$29,9),IF(AND(H50&gt;=1951,H50&lt;1956),VLOOKUP(K50,Masterh!$F$11:$P$29,8),IF(AND(H50&gt;=1956,H50&lt;1961),VLOOKUP(K50,Masterh!$F$11:$P$29,7),IF(AND(H50&gt;=1961,H50&lt;1966),VLOOKUP(K50,Masterh!$F$11:$P$29,6),IF(AND(H50&gt;=1966,H50&lt;1971),VLOOKUP(K50,Masterh!$F$11:$P$29,5),IF(AND(H50&gt;=1971,H50&lt;1976),VLOOKUP(K50,Masterh!$F$11:$P$29,4),IF(AND(H50&gt;=1976,H50&lt;1981),VLOOKUP(K50,Masterh!$F$11:$P$29,3),IF(AND(H50&gt;=1981,H50&lt;1986),VLOOKUP(K50,Masterh!$F$11:$P$29,2),"SENIOR")))))))))))</f>
        <v>#N/A</v>
      </c>
      <c r="AO50" s="37" t="e">
        <f>IF(AND(H50&lt;1951),VLOOKUP(K50,Masterf!$F$11:$N$25,9),IF(AND(H50&gt;=1951,H50&lt;1956),VLOOKUP(K50,Masterf!$F$11:$N$25,8),IF(AND(H50&gt;=1956,H50&lt;1961),VLOOKUP(K50,Masterf!$F$11:$N$25,7),IF(AND(H50&gt;=1961,H50&lt;1966),VLOOKUP(K50,Masterf!$F$11:$N$25,6),IF(AND(H50&gt;=1966,H50&lt;1971),VLOOKUP(K50,Masterf!$F$11:$N$25,5),IF(AND(H50&gt;=1971,H50&lt;1976),VLOOKUP(K50,Masterf!$F$11:$N$25,4),IF(AND(H50&gt;=1976,H50&lt;1981),VLOOKUP(K50,Masterf!$F$11:$N$25,3),IF(AND(H50&gt;=1981,H50&lt;1986),VLOOKUP(K50,Masterf!$F$11:$N$25,2),"SENIOR"))))))))</f>
        <v>#N/A</v>
      </c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</row>
    <row r="51" spans="2:124" s="5" customFormat="1" ht="30" customHeight="1" x14ac:dyDescent="0.2">
      <c r="B51" s="170"/>
      <c r="C51" s="171"/>
      <c r="D51" s="172"/>
      <c r="E51" s="173"/>
      <c r="F51" s="174" t="s">
        <v>30</v>
      </c>
      <c r="G51" s="175" t="s">
        <v>30</v>
      </c>
      <c r="H51" s="176"/>
      <c r="I51" s="177"/>
      <c r="J51" s="178" t="s">
        <v>30</v>
      </c>
      <c r="K51" s="179"/>
      <c r="L51" s="180"/>
      <c r="M51" s="181"/>
      <c r="N51" s="181"/>
      <c r="O51" s="182" t="str">
        <f t="shared" si="3"/>
        <v/>
      </c>
      <c r="P51" s="180"/>
      <c r="Q51" s="181"/>
      <c r="R51" s="181"/>
      <c r="S51" s="182" t="str">
        <f t="shared" si="4"/>
        <v/>
      </c>
      <c r="T51" s="207" t="str">
        <f t="shared" si="5"/>
        <v/>
      </c>
      <c r="U51" s="183" t="str">
        <f t="shared" si="8"/>
        <v xml:space="preserve">   </v>
      </c>
      <c r="V51" s="184" t="str">
        <f t="shared" si="6"/>
        <v xml:space="preserve"> </v>
      </c>
      <c r="W51" s="185" t="str">
        <f t="shared" si="7"/>
        <v/>
      </c>
      <c r="X51" s="209" t="str">
        <f>IF(E51="","",W51*VLOOKUP(2020-H51,Masterh!C$17:D$72,2,FALSE))</f>
        <v/>
      </c>
      <c r="Y51" s="73"/>
      <c r="AA51" s="37"/>
      <c r="AB51" s="32" t="e">
        <f>IF(E51="H",T51-HLOOKUP(V51,Masterh!$C$1:$CX$9,2,FALSE),T51-HLOOKUP(V51,Masterf!$C$1:$CD$9,2,FALSE))</f>
        <v>#VALUE!</v>
      </c>
      <c r="AC51" s="32" t="e">
        <f>IF(E51="H",T51-HLOOKUP(V51,Masterh!$C$1:$CX$9,3,FALSE),T51-HLOOKUP(V51,Masterf!$C$1:$CD$9,3,FALSE))</f>
        <v>#VALUE!</v>
      </c>
      <c r="AD51" s="32" t="e">
        <f>IF(E51="H",T51-HLOOKUP(V51,Masterh!$C$1:$CX$9,4,FALSE),T51-HLOOKUP(V51,Masterf!$C$1:$CD$9,4,FALSE))</f>
        <v>#VALUE!</v>
      </c>
      <c r="AE51" s="32" t="e">
        <f>IF(E51="H",T51-HLOOKUP(V51,Masterh!$C$1:$CX$9,5,FALSE),T51-HLOOKUP(V51,Masterf!$C$1:$CD$9,5,FALSE))</f>
        <v>#VALUE!</v>
      </c>
      <c r="AF51" s="32" t="e">
        <f>IF(E51="H",T51-HLOOKUP(V51,Masterh!$C$1:$CX$9,6,FALSE),T51-HLOOKUP(V51,Masterf!$C$1:$CD$9,6,FALSE))</f>
        <v>#VALUE!</v>
      </c>
      <c r="AG51" s="32" t="e">
        <f>IF(E51="H",T51-HLOOKUP(V51,Masterh!$C$1:$CX$9,7,FALSE),T51-HLOOKUP(V51,Masterf!$C$1:$CD$9,7,FALSE))</f>
        <v>#VALUE!</v>
      </c>
      <c r="AH51" s="32" t="e">
        <f>IF(E51="H",T51-HLOOKUP(V51,Masterh!$C$1:$CX$9,8,FALSE),T51-HLOOKUP(V51,Masterf!$C$1:$CD$9,8,FALSE))</f>
        <v>#VALUE!</v>
      </c>
      <c r="AI51" s="32" t="e">
        <f>IF(E51="H",T51-HLOOKUP(V51,Masterh!$C$1:$CX$9,9,FALSE),T51-HLOOKUP(V51,Masterf!$C$1:$CD$9,9,FALSE))</f>
        <v>#VALUE!</v>
      </c>
      <c r="AJ51" s="51" t="str">
        <f t="shared" si="0"/>
        <v xml:space="preserve"> </v>
      </c>
      <c r="AK51" s="37"/>
      <c r="AL51" s="52" t="str">
        <f t="shared" si="1"/>
        <v xml:space="preserve"> </v>
      </c>
      <c r="AM51" s="53" t="str">
        <f t="shared" si="2"/>
        <v xml:space="preserve"> </v>
      </c>
      <c r="AN51" s="37" t="e">
        <f>IF(AND(H51&lt;1920),VLOOKUP(K51,Masterh!$F$11:$P$29,11),IF(AND(H51&gt;=1920,H51&lt;1941),VLOOKUP(K51,Masterh!$F$11:$P$29,11),IF(AND(H51&gt;=1941,H51&lt;1946),VLOOKUP(K51,Masterh!$F$11:$P$29,10),IF(AND(H51&gt;=1946,H51&lt;1951),VLOOKUP(K51,Masterh!$F$11:$P$29,9),IF(AND(H51&gt;=1951,H51&lt;1956),VLOOKUP(K51,Masterh!$F$11:$P$29,8),IF(AND(H51&gt;=1956,H51&lt;1961),VLOOKUP(K51,Masterh!$F$11:$P$29,7),IF(AND(H51&gt;=1961,H51&lt;1966),VLOOKUP(K51,Masterh!$F$11:$P$29,6),IF(AND(H51&gt;=1966,H51&lt;1971),VLOOKUP(K51,Masterh!$F$11:$P$29,5),IF(AND(H51&gt;=1971,H51&lt;1976),VLOOKUP(K51,Masterh!$F$11:$P$29,4),IF(AND(H51&gt;=1976,H51&lt;1981),VLOOKUP(K51,Masterh!$F$11:$P$29,3),IF(AND(H51&gt;=1981,H51&lt;1986),VLOOKUP(K51,Masterh!$F$11:$P$29,2),"SENIOR")))))))))))</f>
        <v>#N/A</v>
      </c>
      <c r="AO51" s="37" t="e">
        <f>IF(AND(H51&lt;1951),VLOOKUP(K51,Masterf!$F$11:$N$25,9),IF(AND(H51&gt;=1951,H51&lt;1956),VLOOKUP(K51,Masterf!$F$11:$N$25,8),IF(AND(H51&gt;=1956,H51&lt;1961),VLOOKUP(K51,Masterf!$F$11:$N$25,7),IF(AND(H51&gt;=1961,H51&lt;1966),VLOOKUP(K51,Masterf!$F$11:$N$25,6),IF(AND(H51&gt;=1966,H51&lt;1971),VLOOKUP(K51,Masterf!$F$11:$N$25,5),IF(AND(H51&gt;=1971,H51&lt;1976),VLOOKUP(K51,Masterf!$F$11:$N$25,4),IF(AND(H51&gt;=1976,H51&lt;1981),VLOOKUP(K51,Masterf!$F$11:$N$25,3),IF(AND(H51&gt;=1981,H51&lt;1986),VLOOKUP(K51,Masterf!$F$11:$N$25,2),"SENIOR"))))))))</f>
        <v>#N/A</v>
      </c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</row>
    <row r="52" spans="2:124" s="5" customFormat="1" ht="30" customHeight="1" x14ac:dyDescent="0.2">
      <c r="B52" s="170"/>
      <c r="C52" s="171"/>
      <c r="D52" s="172"/>
      <c r="E52" s="173"/>
      <c r="F52" s="174" t="s">
        <v>30</v>
      </c>
      <c r="G52" s="175" t="s">
        <v>30</v>
      </c>
      <c r="H52" s="176"/>
      <c r="I52" s="177"/>
      <c r="J52" s="178" t="s">
        <v>30</v>
      </c>
      <c r="K52" s="179"/>
      <c r="L52" s="180"/>
      <c r="M52" s="181"/>
      <c r="N52" s="181"/>
      <c r="O52" s="182" t="str">
        <f t="shared" si="3"/>
        <v/>
      </c>
      <c r="P52" s="180"/>
      <c r="Q52" s="181"/>
      <c r="R52" s="181"/>
      <c r="S52" s="182" t="str">
        <f t="shared" si="4"/>
        <v/>
      </c>
      <c r="T52" s="207" t="str">
        <f t="shared" si="5"/>
        <v/>
      </c>
      <c r="U52" s="183" t="str">
        <f t="shared" si="8"/>
        <v xml:space="preserve">   </v>
      </c>
      <c r="V52" s="184" t="str">
        <f t="shared" si="6"/>
        <v xml:space="preserve"> </v>
      </c>
      <c r="W52" s="185" t="str">
        <f t="shared" si="7"/>
        <v/>
      </c>
      <c r="X52" s="209" t="str">
        <f>IF(E52="","",W52*VLOOKUP(2020-H52,Masterh!C$17:D$72,2,FALSE))</f>
        <v/>
      </c>
      <c r="Y52" s="73"/>
      <c r="AA52" s="37"/>
      <c r="AB52" s="32" t="e">
        <f>IF(E52="H",T52-HLOOKUP(V52,Masterh!$C$1:$CX$9,2,FALSE),T52-HLOOKUP(V52,Masterf!$C$1:$CD$9,2,FALSE))</f>
        <v>#VALUE!</v>
      </c>
      <c r="AC52" s="32" t="e">
        <f>IF(E52="H",T52-HLOOKUP(V52,Masterh!$C$1:$CX$9,3,FALSE),T52-HLOOKUP(V52,Masterf!$C$1:$CD$9,3,FALSE))</f>
        <v>#VALUE!</v>
      </c>
      <c r="AD52" s="32" t="e">
        <f>IF(E52="H",T52-HLOOKUP(V52,Masterh!$C$1:$CX$9,4,FALSE),T52-HLOOKUP(V52,Masterf!$C$1:$CD$9,4,FALSE))</f>
        <v>#VALUE!</v>
      </c>
      <c r="AE52" s="32" t="e">
        <f>IF(E52="H",T52-HLOOKUP(V52,Masterh!$C$1:$CX$9,5,FALSE),T52-HLOOKUP(V52,Masterf!$C$1:$CD$9,5,FALSE))</f>
        <v>#VALUE!</v>
      </c>
      <c r="AF52" s="32" t="e">
        <f>IF(E52="H",T52-HLOOKUP(V52,Masterh!$C$1:$CX$9,6,FALSE),T52-HLOOKUP(V52,Masterf!$C$1:$CD$9,6,FALSE))</f>
        <v>#VALUE!</v>
      </c>
      <c r="AG52" s="32" t="e">
        <f>IF(E52="H",T52-HLOOKUP(V52,Masterh!$C$1:$CX$9,7,FALSE),T52-HLOOKUP(V52,Masterf!$C$1:$CD$9,7,FALSE))</f>
        <v>#VALUE!</v>
      </c>
      <c r="AH52" s="32" t="e">
        <f>IF(E52="H",T52-HLOOKUP(V52,Masterh!$C$1:$CX$9,8,FALSE),T52-HLOOKUP(V52,Masterf!$C$1:$CD$9,8,FALSE))</f>
        <v>#VALUE!</v>
      </c>
      <c r="AI52" s="32" t="e">
        <f>IF(E52="H",T52-HLOOKUP(V52,Masterh!$C$1:$CX$9,9,FALSE),T52-HLOOKUP(V52,Masterf!$C$1:$CD$9,9,FALSE))</f>
        <v>#VALUE!</v>
      </c>
      <c r="AJ52" s="51" t="str">
        <f t="shared" si="0"/>
        <v xml:space="preserve"> </v>
      </c>
      <c r="AK52" s="37"/>
      <c r="AL52" s="52" t="str">
        <f t="shared" si="1"/>
        <v xml:space="preserve"> </v>
      </c>
      <c r="AM52" s="53" t="str">
        <f t="shared" si="2"/>
        <v xml:space="preserve"> </v>
      </c>
      <c r="AN52" s="37" t="e">
        <f>IF(AND(H52&lt;1920),VLOOKUP(K52,Masterh!$F$11:$P$29,11),IF(AND(H52&gt;=1920,H52&lt;1941),VLOOKUP(K52,Masterh!$F$11:$P$29,11),IF(AND(H52&gt;=1941,H52&lt;1946),VLOOKUP(K52,Masterh!$F$11:$P$29,10),IF(AND(H52&gt;=1946,H52&lt;1951),VLOOKUP(K52,Masterh!$F$11:$P$29,9),IF(AND(H52&gt;=1951,H52&lt;1956),VLOOKUP(K52,Masterh!$F$11:$P$29,8),IF(AND(H52&gt;=1956,H52&lt;1961),VLOOKUP(K52,Masterh!$F$11:$P$29,7),IF(AND(H52&gt;=1961,H52&lt;1966),VLOOKUP(K52,Masterh!$F$11:$P$29,6),IF(AND(H52&gt;=1966,H52&lt;1971),VLOOKUP(K52,Masterh!$F$11:$P$29,5),IF(AND(H52&gt;=1971,H52&lt;1976),VLOOKUP(K52,Masterh!$F$11:$P$29,4),IF(AND(H52&gt;=1976,H52&lt;1981),VLOOKUP(K52,Masterh!$F$11:$P$29,3),IF(AND(H52&gt;=1981,H52&lt;1986),VLOOKUP(K52,Masterh!$F$11:$P$29,2),"SENIOR")))))))))))</f>
        <v>#N/A</v>
      </c>
      <c r="AO52" s="37" t="e">
        <f>IF(AND(H52&lt;1951),VLOOKUP(K52,Masterf!$F$11:$N$25,9),IF(AND(H52&gt;=1951,H52&lt;1956),VLOOKUP(K52,Masterf!$F$11:$N$25,8),IF(AND(H52&gt;=1956,H52&lt;1961),VLOOKUP(K52,Masterf!$F$11:$N$25,7),IF(AND(H52&gt;=1961,H52&lt;1966),VLOOKUP(K52,Masterf!$F$11:$N$25,6),IF(AND(H52&gt;=1966,H52&lt;1971),VLOOKUP(K52,Masterf!$F$11:$N$25,5),IF(AND(H52&gt;=1971,H52&lt;1976),VLOOKUP(K52,Masterf!$F$11:$N$25,4),IF(AND(H52&gt;=1976,H52&lt;1981),VLOOKUP(K52,Masterf!$F$11:$N$25,3),IF(AND(H52&gt;=1981,H52&lt;1986),VLOOKUP(K52,Masterf!$F$11:$N$25,2),"SENIOR"))))))))</f>
        <v>#N/A</v>
      </c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</row>
    <row r="53" spans="2:124" s="5" customFormat="1" ht="30" customHeight="1" x14ac:dyDescent="0.2">
      <c r="B53" s="170"/>
      <c r="C53" s="171"/>
      <c r="D53" s="172"/>
      <c r="E53" s="173"/>
      <c r="F53" s="174" t="s">
        <v>30</v>
      </c>
      <c r="G53" s="175" t="s">
        <v>30</v>
      </c>
      <c r="H53" s="176"/>
      <c r="I53" s="177"/>
      <c r="J53" s="178" t="s">
        <v>30</v>
      </c>
      <c r="K53" s="179"/>
      <c r="L53" s="180"/>
      <c r="M53" s="181"/>
      <c r="N53" s="181"/>
      <c r="O53" s="182" t="str">
        <f t="shared" si="3"/>
        <v/>
      </c>
      <c r="P53" s="180"/>
      <c r="Q53" s="181"/>
      <c r="R53" s="181"/>
      <c r="S53" s="182" t="str">
        <f t="shared" si="4"/>
        <v/>
      </c>
      <c r="T53" s="207" t="str">
        <f t="shared" si="5"/>
        <v/>
      </c>
      <c r="U53" s="183" t="str">
        <f t="shared" si="8"/>
        <v xml:space="preserve">   </v>
      </c>
      <c r="V53" s="184" t="str">
        <f t="shared" si="6"/>
        <v xml:space="preserve"> </v>
      </c>
      <c r="W53" s="185" t="str">
        <f t="shared" si="7"/>
        <v/>
      </c>
      <c r="X53" s="209" t="str">
        <f>IF(E53="","",W53*VLOOKUP(2020-H53,Masterh!C$17:D$72,2,FALSE))</f>
        <v/>
      </c>
      <c r="Y53" s="73"/>
      <c r="AA53" s="37"/>
      <c r="AB53" s="32" t="e">
        <f>IF(E53="H",T53-HLOOKUP(V53,Masterh!$C$1:$CX$9,2,FALSE),T53-HLOOKUP(V53,Masterf!$C$1:$CD$9,2,FALSE))</f>
        <v>#VALUE!</v>
      </c>
      <c r="AC53" s="32" t="e">
        <f>IF(E53="H",T53-HLOOKUP(V53,Masterh!$C$1:$CX$9,3,FALSE),T53-HLOOKUP(V53,Masterf!$C$1:$CD$9,3,FALSE))</f>
        <v>#VALUE!</v>
      </c>
      <c r="AD53" s="32" t="e">
        <f>IF(E53="H",T53-HLOOKUP(V53,Masterh!$C$1:$CX$9,4,FALSE),T53-HLOOKUP(V53,Masterf!$C$1:$CD$9,4,FALSE))</f>
        <v>#VALUE!</v>
      </c>
      <c r="AE53" s="32" t="e">
        <f>IF(E53="H",T53-HLOOKUP(V53,Masterh!$C$1:$CX$9,5,FALSE),T53-HLOOKUP(V53,Masterf!$C$1:$CD$9,5,FALSE))</f>
        <v>#VALUE!</v>
      </c>
      <c r="AF53" s="32" t="e">
        <f>IF(E53="H",T53-HLOOKUP(V53,Masterh!$C$1:$CX$9,6,FALSE),T53-HLOOKUP(V53,Masterf!$C$1:$CD$9,6,FALSE))</f>
        <v>#VALUE!</v>
      </c>
      <c r="AG53" s="32" t="e">
        <f>IF(E53="H",T53-HLOOKUP(V53,Masterh!$C$1:$CX$9,7,FALSE),T53-HLOOKUP(V53,Masterf!$C$1:$CD$9,7,FALSE))</f>
        <v>#VALUE!</v>
      </c>
      <c r="AH53" s="32" t="e">
        <f>IF(E53="H",T53-HLOOKUP(V53,Masterh!$C$1:$CX$9,8,FALSE),T53-HLOOKUP(V53,Masterf!$C$1:$CD$9,8,FALSE))</f>
        <v>#VALUE!</v>
      </c>
      <c r="AI53" s="32" t="e">
        <f>IF(E53="H",T53-HLOOKUP(V53,Masterh!$C$1:$CX$9,9,FALSE),T53-HLOOKUP(V53,Masterf!$C$1:$CD$9,9,FALSE))</f>
        <v>#VALUE!</v>
      </c>
      <c r="AJ53" s="51" t="str">
        <f t="shared" si="0"/>
        <v xml:space="preserve"> </v>
      </c>
      <c r="AK53" s="37"/>
      <c r="AL53" s="52" t="str">
        <f t="shared" si="1"/>
        <v xml:space="preserve"> </v>
      </c>
      <c r="AM53" s="53" t="str">
        <f t="shared" si="2"/>
        <v xml:space="preserve"> </v>
      </c>
      <c r="AN53" s="37" t="e">
        <f>IF(AND(H53&lt;1920),VLOOKUP(K53,Masterh!$F$11:$P$29,11),IF(AND(H53&gt;=1920,H53&lt;1941),VLOOKUP(K53,Masterh!$F$11:$P$29,11),IF(AND(H53&gt;=1941,H53&lt;1946),VLOOKUP(K53,Masterh!$F$11:$P$29,10),IF(AND(H53&gt;=1946,H53&lt;1951),VLOOKUP(K53,Masterh!$F$11:$P$29,9),IF(AND(H53&gt;=1951,H53&lt;1956),VLOOKUP(K53,Masterh!$F$11:$P$29,8),IF(AND(H53&gt;=1956,H53&lt;1961),VLOOKUP(K53,Masterh!$F$11:$P$29,7),IF(AND(H53&gt;=1961,H53&lt;1966),VLOOKUP(K53,Masterh!$F$11:$P$29,6),IF(AND(H53&gt;=1966,H53&lt;1971),VLOOKUP(K53,Masterh!$F$11:$P$29,5),IF(AND(H53&gt;=1971,H53&lt;1976),VLOOKUP(K53,Masterh!$F$11:$P$29,4),IF(AND(H53&gt;=1976,H53&lt;1981),VLOOKUP(K53,Masterh!$F$11:$P$29,3),IF(AND(H53&gt;=1981,H53&lt;1986),VLOOKUP(K53,Masterh!$F$11:$P$29,2),"SENIOR")))))))))))</f>
        <v>#N/A</v>
      </c>
      <c r="AO53" s="37" t="e">
        <f>IF(AND(H53&lt;1951),VLOOKUP(K53,Masterf!$F$11:$N$25,9),IF(AND(H53&gt;=1951,H53&lt;1956),VLOOKUP(K53,Masterf!$F$11:$N$25,8),IF(AND(H53&gt;=1956,H53&lt;1961),VLOOKUP(K53,Masterf!$F$11:$N$25,7),IF(AND(H53&gt;=1961,H53&lt;1966),VLOOKUP(K53,Masterf!$F$11:$N$25,6),IF(AND(H53&gt;=1966,H53&lt;1971),VLOOKUP(K53,Masterf!$F$11:$N$25,5),IF(AND(H53&gt;=1971,H53&lt;1976),VLOOKUP(K53,Masterf!$F$11:$N$25,4),IF(AND(H53&gt;=1976,H53&lt;1981),VLOOKUP(K53,Masterf!$F$11:$N$25,3),IF(AND(H53&gt;=1981,H53&lt;1986),VLOOKUP(K53,Masterf!$F$11:$N$25,2),"SENIOR"))))))))</f>
        <v>#N/A</v>
      </c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</row>
    <row r="54" spans="2:124" s="5" customFormat="1" ht="30" customHeight="1" x14ac:dyDescent="0.2">
      <c r="B54" s="170"/>
      <c r="C54" s="171"/>
      <c r="D54" s="172"/>
      <c r="E54" s="173"/>
      <c r="F54" s="174" t="s">
        <v>30</v>
      </c>
      <c r="G54" s="175" t="s">
        <v>30</v>
      </c>
      <c r="H54" s="176"/>
      <c r="I54" s="177"/>
      <c r="J54" s="178"/>
      <c r="K54" s="179"/>
      <c r="L54" s="180"/>
      <c r="M54" s="181"/>
      <c r="N54" s="181"/>
      <c r="O54" s="182" t="str">
        <f t="shared" si="3"/>
        <v/>
      </c>
      <c r="P54" s="180"/>
      <c r="Q54" s="181"/>
      <c r="R54" s="181"/>
      <c r="S54" s="182" t="str">
        <f t="shared" si="4"/>
        <v/>
      </c>
      <c r="T54" s="207" t="str">
        <f t="shared" si="5"/>
        <v/>
      </c>
      <c r="U54" s="183" t="str">
        <f t="shared" si="8"/>
        <v xml:space="preserve">   </v>
      </c>
      <c r="V54" s="184" t="str">
        <f t="shared" si="6"/>
        <v xml:space="preserve"> </v>
      </c>
      <c r="W54" s="185" t="str">
        <f t="shared" si="7"/>
        <v/>
      </c>
      <c r="X54" s="209" t="str">
        <f>IF(E54="","",W54*VLOOKUP(2020-H54,Masterh!C$17:D$72,2,FALSE))</f>
        <v/>
      </c>
      <c r="Y54" s="73"/>
      <c r="AA54" s="37"/>
      <c r="AB54" s="32" t="e">
        <f>IF(E54="H",T54-HLOOKUP(V54,Masterh!$C$1:$CX$9,2,FALSE),T54-HLOOKUP(V54,Masterf!$C$1:$CD$9,2,FALSE))</f>
        <v>#VALUE!</v>
      </c>
      <c r="AC54" s="32" t="e">
        <f>IF(E54="H",T54-HLOOKUP(V54,Masterh!$C$1:$CX$9,3,FALSE),T54-HLOOKUP(V54,Masterf!$C$1:$CD$9,3,FALSE))</f>
        <v>#VALUE!</v>
      </c>
      <c r="AD54" s="32" t="e">
        <f>IF(E54="H",T54-HLOOKUP(V54,Masterh!$C$1:$CX$9,4,FALSE),T54-HLOOKUP(V54,Masterf!$C$1:$CD$9,4,FALSE))</f>
        <v>#VALUE!</v>
      </c>
      <c r="AE54" s="32" t="e">
        <f>IF(E54="H",T54-HLOOKUP(V54,Masterh!$C$1:$CX$9,5,FALSE),T54-HLOOKUP(V54,Masterf!$C$1:$CD$9,5,FALSE))</f>
        <v>#VALUE!</v>
      </c>
      <c r="AF54" s="32" t="e">
        <f>IF(E54="H",T54-HLOOKUP(V54,Masterh!$C$1:$CX$9,6,FALSE),T54-HLOOKUP(V54,Masterf!$C$1:$CD$9,6,FALSE))</f>
        <v>#VALUE!</v>
      </c>
      <c r="AG54" s="32" t="e">
        <f>IF(E54="H",T54-HLOOKUP(V54,Masterh!$C$1:$CX$9,7,FALSE),T54-HLOOKUP(V54,Masterf!$C$1:$CD$9,7,FALSE))</f>
        <v>#VALUE!</v>
      </c>
      <c r="AH54" s="32" t="e">
        <f>IF(E54="H",T54-HLOOKUP(V54,Masterh!$C$1:$CX$9,8,FALSE),T54-HLOOKUP(V54,Masterf!$C$1:$CD$9,8,FALSE))</f>
        <v>#VALUE!</v>
      </c>
      <c r="AI54" s="32" t="e">
        <f>IF(E54="H",T54-HLOOKUP(V54,Masterh!$C$1:$CX$9,9,FALSE),T54-HLOOKUP(V54,Masterf!$C$1:$CD$9,9,FALSE))</f>
        <v>#VALUE!</v>
      </c>
      <c r="AJ54" s="51" t="str">
        <f t="shared" si="0"/>
        <v xml:space="preserve"> </v>
      </c>
      <c r="AK54" s="37"/>
      <c r="AL54" s="52" t="str">
        <f t="shared" si="1"/>
        <v xml:space="preserve"> </v>
      </c>
      <c r="AM54" s="53" t="str">
        <f t="shared" si="2"/>
        <v xml:space="preserve"> </v>
      </c>
      <c r="AN54" s="37" t="e">
        <f>IF(AND(H54&lt;1920),VLOOKUP(K54,Masterh!$F$11:$P$29,11),IF(AND(H54&gt;=1920,H54&lt;1941),VLOOKUP(K54,Masterh!$F$11:$P$29,11),IF(AND(H54&gt;=1941,H54&lt;1946),VLOOKUP(K54,Masterh!$F$11:$P$29,10),IF(AND(H54&gt;=1946,H54&lt;1951),VLOOKUP(K54,Masterh!$F$11:$P$29,9),IF(AND(H54&gt;=1951,H54&lt;1956),VLOOKUP(K54,Masterh!$F$11:$P$29,8),IF(AND(H54&gt;=1956,H54&lt;1961),VLOOKUP(K54,Masterh!$F$11:$P$29,7),IF(AND(H54&gt;=1961,H54&lt;1966),VLOOKUP(K54,Masterh!$F$11:$P$29,6),IF(AND(H54&gt;=1966,H54&lt;1971),VLOOKUP(K54,Masterh!$F$11:$P$29,5),IF(AND(H54&gt;=1971,H54&lt;1976),VLOOKUP(K54,Masterh!$F$11:$P$29,4),IF(AND(H54&gt;=1976,H54&lt;1981),VLOOKUP(K54,Masterh!$F$11:$P$29,3),IF(AND(H54&gt;=1981,H54&lt;1986),VLOOKUP(K54,Masterh!$F$11:$P$29,2),"SENIOR")))))))))))</f>
        <v>#N/A</v>
      </c>
      <c r="AO54" s="37" t="e">
        <f>IF(AND(H54&lt;1951),VLOOKUP(K54,Masterf!$F$11:$N$25,9),IF(AND(H54&gt;=1951,H54&lt;1956),VLOOKUP(K54,Masterf!$F$11:$N$25,8),IF(AND(H54&gt;=1956,H54&lt;1961),VLOOKUP(K54,Masterf!$F$11:$N$25,7),IF(AND(H54&gt;=1961,H54&lt;1966),VLOOKUP(K54,Masterf!$F$11:$N$25,6),IF(AND(H54&gt;=1966,H54&lt;1971),VLOOKUP(K54,Masterf!$F$11:$N$25,5),IF(AND(H54&gt;=1971,H54&lt;1976),VLOOKUP(K54,Masterf!$F$11:$N$25,4),IF(AND(H54&gt;=1976,H54&lt;1981),VLOOKUP(K54,Masterf!$F$11:$N$25,3),IF(AND(H54&gt;=1981,H54&lt;1986),VLOOKUP(K54,Masterf!$F$11:$N$25,2),"SENIOR"))))))))</f>
        <v>#N/A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</row>
    <row r="55" spans="2:124" s="5" customFormat="1" ht="30" customHeight="1" x14ac:dyDescent="0.2">
      <c r="B55" s="170"/>
      <c r="C55" s="171"/>
      <c r="D55" s="172"/>
      <c r="E55" s="173"/>
      <c r="F55" s="174" t="s">
        <v>30</v>
      </c>
      <c r="G55" s="175" t="s">
        <v>30</v>
      </c>
      <c r="H55" s="176"/>
      <c r="I55" s="177"/>
      <c r="J55" s="178"/>
      <c r="K55" s="179"/>
      <c r="L55" s="180"/>
      <c r="M55" s="181"/>
      <c r="N55" s="181"/>
      <c r="O55" s="182" t="str">
        <f t="shared" si="3"/>
        <v/>
      </c>
      <c r="P55" s="180"/>
      <c r="Q55" s="181"/>
      <c r="R55" s="181"/>
      <c r="S55" s="182" t="str">
        <f t="shared" si="4"/>
        <v/>
      </c>
      <c r="T55" s="207" t="str">
        <f t="shared" si="5"/>
        <v/>
      </c>
      <c r="U55" s="183" t="str">
        <f t="shared" si="8"/>
        <v xml:space="preserve">   </v>
      </c>
      <c r="V55" s="184" t="str">
        <f t="shared" si="6"/>
        <v xml:space="preserve"> </v>
      </c>
      <c r="W55" s="185" t="str">
        <f t="shared" si="7"/>
        <v/>
      </c>
      <c r="X55" s="209" t="str">
        <f>IF(E55="","",W55*VLOOKUP(2020-H55,Masterh!C$17:D$72,2,FALSE))</f>
        <v/>
      </c>
      <c r="Y55" s="73"/>
      <c r="AA55" s="37"/>
      <c r="AB55" s="32" t="e">
        <f>IF(E55="H",T55-HLOOKUP(V55,Masterh!$C$1:$CX$9,2,FALSE),T55-HLOOKUP(V55,Masterf!$C$1:$CD$9,2,FALSE))</f>
        <v>#VALUE!</v>
      </c>
      <c r="AC55" s="32" t="e">
        <f>IF(E55="H",T55-HLOOKUP(V55,Masterh!$C$1:$CX$9,3,FALSE),T55-HLOOKUP(V55,Masterf!$C$1:$CD$9,3,FALSE))</f>
        <v>#VALUE!</v>
      </c>
      <c r="AD55" s="32" t="e">
        <f>IF(E55="H",T55-HLOOKUP(V55,Masterh!$C$1:$CX$9,4,FALSE),T55-HLOOKUP(V55,Masterf!$C$1:$CD$9,4,FALSE))</f>
        <v>#VALUE!</v>
      </c>
      <c r="AE55" s="32" t="e">
        <f>IF(E55="H",T55-HLOOKUP(V55,Masterh!$C$1:$CX$9,5,FALSE),T55-HLOOKUP(V55,Masterf!$C$1:$CD$9,5,FALSE))</f>
        <v>#VALUE!</v>
      </c>
      <c r="AF55" s="32" t="e">
        <f>IF(E55="H",T55-HLOOKUP(V55,Masterh!$C$1:$CX$9,6,FALSE),T55-HLOOKUP(V55,Masterf!$C$1:$CD$9,6,FALSE))</f>
        <v>#VALUE!</v>
      </c>
      <c r="AG55" s="32" t="e">
        <f>IF(E55="H",T55-HLOOKUP(V55,Masterh!$C$1:$CX$9,7,FALSE),T55-HLOOKUP(V55,Masterf!$C$1:$CD$9,7,FALSE))</f>
        <v>#VALUE!</v>
      </c>
      <c r="AH55" s="32" t="e">
        <f>IF(E55="H",T55-HLOOKUP(V55,Masterh!$C$1:$CX$9,8,FALSE),T55-HLOOKUP(V55,Masterf!$C$1:$CD$9,8,FALSE))</f>
        <v>#VALUE!</v>
      </c>
      <c r="AI55" s="32" t="e">
        <f>IF(E55="H",T55-HLOOKUP(V55,Masterh!$C$1:$CX$9,9,FALSE),T55-HLOOKUP(V55,Masterf!$C$1:$CD$9,9,FALSE))</f>
        <v>#VALUE!</v>
      </c>
      <c r="AJ55" s="51" t="str">
        <f t="shared" si="0"/>
        <v xml:space="preserve"> </v>
      </c>
      <c r="AK55" s="37"/>
      <c r="AL55" s="52" t="str">
        <f t="shared" si="1"/>
        <v xml:space="preserve"> </v>
      </c>
      <c r="AM55" s="53" t="str">
        <f t="shared" si="2"/>
        <v xml:space="preserve"> </v>
      </c>
      <c r="AN55" s="37" t="e">
        <f>IF(AND(H55&lt;1920),VLOOKUP(K55,Masterh!$F$11:$P$29,11),IF(AND(H55&gt;=1920,H55&lt;1941),VLOOKUP(K55,Masterh!$F$11:$P$29,11),IF(AND(H55&gt;=1941,H55&lt;1946),VLOOKUP(K55,Masterh!$F$11:$P$29,10),IF(AND(H55&gt;=1946,H55&lt;1951),VLOOKUP(K55,Masterh!$F$11:$P$29,9),IF(AND(H55&gt;=1951,H55&lt;1956),VLOOKUP(K55,Masterh!$F$11:$P$29,8),IF(AND(H55&gt;=1956,H55&lt;1961),VLOOKUP(K55,Masterh!$F$11:$P$29,7),IF(AND(H55&gt;=1961,H55&lt;1966),VLOOKUP(K55,Masterh!$F$11:$P$29,6),IF(AND(H55&gt;=1966,H55&lt;1971),VLOOKUP(K55,Masterh!$F$11:$P$29,5),IF(AND(H55&gt;=1971,H55&lt;1976),VLOOKUP(K55,Masterh!$F$11:$P$29,4),IF(AND(H55&gt;=1976,H55&lt;1981),VLOOKUP(K55,Masterh!$F$11:$P$29,3),IF(AND(H55&gt;=1981,H55&lt;1986),VLOOKUP(K55,Masterh!$F$11:$P$29,2),"SENIOR")))))))))))</f>
        <v>#N/A</v>
      </c>
      <c r="AO55" s="37" t="e">
        <f>IF(AND(H55&lt;1951),VLOOKUP(K55,Masterf!$F$11:$N$25,9),IF(AND(H55&gt;=1951,H55&lt;1956),VLOOKUP(K55,Masterf!$F$11:$N$25,8),IF(AND(H55&gt;=1956,H55&lt;1961),VLOOKUP(K55,Masterf!$F$11:$N$25,7),IF(AND(H55&gt;=1961,H55&lt;1966),VLOOKUP(K55,Masterf!$F$11:$N$25,6),IF(AND(H55&gt;=1966,H55&lt;1971),VLOOKUP(K55,Masterf!$F$11:$N$25,5),IF(AND(H55&gt;=1971,H55&lt;1976),VLOOKUP(K55,Masterf!$F$11:$N$25,4),IF(AND(H55&gt;=1976,H55&lt;1981),VLOOKUP(K55,Masterf!$F$11:$N$25,3),IF(AND(H55&gt;=1981,H55&lt;1986),VLOOKUP(K55,Masterf!$F$11:$N$25,2),"SENIOR"))))))))</f>
        <v>#N/A</v>
      </c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</row>
    <row r="56" spans="2:124" s="5" customFormat="1" ht="30" customHeight="1" x14ac:dyDescent="0.2">
      <c r="B56" s="170"/>
      <c r="C56" s="171"/>
      <c r="D56" s="172"/>
      <c r="E56" s="173"/>
      <c r="F56" s="174" t="s">
        <v>30</v>
      </c>
      <c r="G56" s="175" t="s">
        <v>30</v>
      </c>
      <c r="H56" s="176"/>
      <c r="I56" s="177"/>
      <c r="J56" s="178"/>
      <c r="K56" s="179"/>
      <c r="L56" s="180"/>
      <c r="M56" s="181"/>
      <c r="N56" s="181"/>
      <c r="O56" s="182" t="str">
        <f t="shared" si="3"/>
        <v/>
      </c>
      <c r="P56" s="180"/>
      <c r="Q56" s="181"/>
      <c r="R56" s="181"/>
      <c r="S56" s="182" t="str">
        <f t="shared" si="4"/>
        <v/>
      </c>
      <c r="T56" s="207" t="str">
        <f t="shared" si="5"/>
        <v/>
      </c>
      <c r="U56" s="183" t="str">
        <f t="shared" si="8"/>
        <v xml:space="preserve">   </v>
      </c>
      <c r="V56" s="184" t="str">
        <f t="shared" si="6"/>
        <v xml:space="preserve"> </v>
      </c>
      <c r="W56" s="185" t="str">
        <f t="shared" si="7"/>
        <v/>
      </c>
      <c r="X56" s="209" t="str">
        <f>IF(E56="","",W56*VLOOKUP(2020-H56,Masterh!C$17:D$72,2,FALSE))</f>
        <v/>
      </c>
      <c r="Y56" s="73"/>
      <c r="AA56" s="37"/>
      <c r="AB56" s="32" t="e">
        <f>IF(E56="H",T56-HLOOKUP(V56,Masterh!$C$1:$CX$9,2,FALSE),T56-HLOOKUP(V56,Masterf!$C$1:$CD$9,2,FALSE))</f>
        <v>#VALUE!</v>
      </c>
      <c r="AC56" s="32" t="e">
        <f>IF(E56="H",T56-HLOOKUP(V56,Masterh!$C$1:$CX$9,3,FALSE),T56-HLOOKUP(V56,Masterf!$C$1:$CD$9,3,FALSE))</f>
        <v>#VALUE!</v>
      </c>
      <c r="AD56" s="32" t="e">
        <f>IF(E56="H",T56-HLOOKUP(V56,Masterh!$C$1:$CX$9,4,FALSE),T56-HLOOKUP(V56,Masterf!$C$1:$CD$9,4,FALSE))</f>
        <v>#VALUE!</v>
      </c>
      <c r="AE56" s="32" t="e">
        <f>IF(E56="H",T56-HLOOKUP(V56,Masterh!$C$1:$CX$9,5,FALSE),T56-HLOOKUP(V56,Masterf!$C$1:$CD$9,5,FALSE))</f>
        <v>#VALUE!</v>
      </c>
      <c r="AF56" s="32" t="e">
        <f>IF(E56="H",T56-HLOOKUP(V56,Masterh!$C$1:$CX$9,6,FALSE),T56-HLOOKUP(V56,Masterf!$C$1:$CD$9,6,FALSE))</f>
        <v>#VALUE!</v>
      </c>
      <c r="AG56" s="32" t="e">
        <f>IF(E56="H",T56-HLOOKUP(V56,Masterh!$C$1:$CX$9,7,FALSE),T56-HLOOKUP(V56,Masterf!$C$1:$CD$9,7,FALSE))</f>
        <v>#VALUE!</v>
      </c>
      <c r="AH56" s="32" t="e">
        <f>IF(E56="H",T56-HLOOKUP(V56,Masterh!$C$1:$CX$9,8,FALSE),T56-HLOOKUP(V56,Masterf!$C$1:$CD$9,8,FALSE))</f>
        <v>#VALUE!</v>
      </c>
      <c r="AI56" s="32" t="e">
        <f>IF(E56="H",T56-HLOOKUP(V56,Masterh!$C$1:$CX$9,9,FALSE),T56-HLOOKUP(V56,Masterf!$C$1:$CD$9,9,FALSE))</f>
        <v>#VALUE!</v>
      </c>
      <c r="AJ56" s="51" t="str">
        <f t="shared" si="0"/>
        <v xml:space="preserve"> </v>
      </c>
      <c r="AK56" s="37"/>
      <c r="AL56" s="52" t="str">
        <f t="shared" si="1"/>
        <v xml:space="preserve"> </v>
      </c>
      <c r="AM56" s="53" t="str">
        <f t="shared" si="2"/>
        <v xml:space="preserve"> </v>
      </c>
      <c r="AN56" s="37" t="e">
        <f>IF(AND(H56&lt;1920),VLOOKUP(K56,Masterh!$F$11:$P$29,11),IF(AND(H56&gt;=1920,H56&lt;1941),VLOOKUP(K56,Masterh!$F$11:$P$29,11),IF(AND(H56&gt;=1941,H56&lt;1946),VLOOKUP(K56,Masterh!$F$11:$P$29,10),IF(AND(H56&gt;=1946,H56&lt;1951),VLOOKUP(K56,Masterh!$F$11:$P$29,9),IF(AND(H56&gt;=1951,H56&lt;1956),VLOOKUP(K56,Masterh!$F$11:$P$29,8),IF(AND(H56&gt;=1956,H56&lt;1961),VLOOKUP(K56,Masterh!$F$11:$P$29,7),IF(AND(H56&gt;=1961,H56&lt;1966),VLOOKUP(K56,Masterh!$F$11:$P$29,6),IF(AND(H56&gt;=1966,H56&lt;1971),VLOOKUP(K56,Masterh!$F$11:$P$29,5),IF(AND(H56&gt;=1971,H56&lt;1976),VLOOKUP(K56,Masterh!$F$11:$P$29,4),IF(AND(H56&gt;=1976,H56&lt;1981),VLOOKUP(K56,Masterh!$F$11:$P$29,3),IF(AND(H56&gt;=1981,H56&lt;1986),VLOOKUP(K56,Masterh!$F$11:$P$29,2),"SENIOR")))))))))))</f>
        <v>#N/A</v>
      </c>
      <c r="AO56" s="37" t="e">
        <f>IF(AND(H56&lt;1951),VLOOKUP(K56,Masterf!$F$11:$N$25,9),IF(AND(H56&gt;=1951,H56&lt;1956),VLOOKUP(K56,Masterf!$F$11:$N$25,8),IF(AND(H56&gt;=1956,H56&lt;1961),VLOOKUP(K56,Masterf!$F$11:$N$25,7),IF(AND(H56&gt;=1961,H56&lt;1966),VLOOKUP(K56,Masterf!$F$11:$N$25,6),IF(AND(H56&gt;=1966,H56&lt;1971),VLOOKUP(K56,Masterf!$F$11:$N$25,5),IF(AND(H56&gt;=1971,H56&lt;1976),VLOOKUP(K56,Masterf!$F$11:$N$25,4),IF(AND(H56&gt;=1976,H56&lt;1981),VLOOKUP(K56,Masterf!$F$11:$N$25,3),IF(AND(H56&gt;=1981,H56&lt;1986),VLOOKUP(K56,Masterf!$F$11:$N$25,2),"SENIOR"))))))))</f>
        <v>#N/A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</row>
    <row r="57" spans="2:124" s="5" customFormat="1" ht="30" customHeight="1" x14ac:dyDescent="0.2">
      <c r="B57" s="170"/>
      <c r="C57" s="171"/>
      <c r="D57" s="172"/>
      <c r="E57" s="173"/>
      <c r="F57" s="174" t="s">
        <v>30</v>
      </c>
      <c r="G57" s="175" t="s">
        <v>30</v>
      </c>
      <c r="H57" s="176"/>
      <c r="I57" s="177"/>
      <c r="J57" s="178"/>
      <c r="K57" s="179"/>
      <c r="L57" s="180"/>
      <c r="M57" s="181"/>
      <c r="N57" s="181"/>
      <c r="O57" s="182" t="str">
        <f t="shared" si="3"/>
        <v/>
      </c>
      <c r="P57" s="180"/>
      <c r="Q57" s="181"/>
      <c r="R57" s="181"/>
      <c r="S57" s="182" t="str">
        <f t="shared" si="4"/>
        <v/>
      </c>
      <c r="T57" s="207" t="str">
        <f t="shared" si="5"/>
        <v/>
      </c>
      <c r="U57" s="183" t="str">
        <f t="shared" si="8"/>
        <v xml:space="preserve">   </v>
      </c>
      <c r="V57" s="184" t="str">
        <f t="shared" si="6"/>
        <v xml:space="preserve"> </v>
      </c>
      <c r="W57" s="185" t="str">
        <f t="shared" si="7"/>
        <v/>
      </c>
      <c r="X57" s="209" t="str">
        <f>IF(E57="","",W57*VLOOKUP(2020-H57,Masterh!C$17:D$72,2,FALSE))</f>
        <v/>
      </c>
      <c r="Y57" s="73"/>
      <c r="AA57" s="37"/>
      <c r="AB57" s="32" t="e">
        <f>IF(E57="H",T57-HLOOKUP(V57,Masterh!$C$1:$CX$9,2,FALSE),T57-HLOOKUP(V57,Masterf!$C$1:$CD$9,2,FALSE))</f>
        <v>#VALUE!</v>
      </c>
      <c r="AC57" s="32" t="e">
        <f>IF(E57="H",T57-HLOOKUP(V57,Masterh!$C$1:$CX$9,3,FALSE),T57-HLOOKUP(V57,Masterf!$C$1:$CD$9,3,FALSE))</f>
        <v>#VALUE!</v>
      </c>
      <c r="AD57" s="32" t="e">
        <f>IF(E57="H",T57-HLOOKUP(V57,Masterh!$C$1:$CX$9,4,FALSE),T57-HLOOKUP(V57,Masterf!$C$1:$CD$9,4,FALSE))</f>
        <v>#VALUE!</v>
      </c>
      <c r="AE57" s="32" t="e">
        <f>IF(E57="H",T57-HLOOKUP(V57,Masterh!$C$1:$CX$9,5,FALSE),T57-HLOOKUP(V57,Masterf!$C$1:$CD$9,5,FALSE))</f>
        <v>#VALUE!</v>
      </c>
      <c r="AF57" s="32" t="e">
        <f>IF(E57="H",T57-HLOOKUP(V57,Masterh!$C$1:$CX$9,6,FALSE),T57-HLOOKUP(V57,Masterf!$C$1:$CD$9,6,FALSE))</f>
        <v>#VALUE!</v>
      </c>
      <c r="AG57" s="32" t="e">
        <f>IF(E57="H",T57-HLOOKUP(V57,Masterh!$C$1:$CX$9,7,FALSE),T57-HLOOKUP(V57,Masterf!$C$1:$CD$9,7,FALSE))</f>
        <v>#VALUE!</v>
      </c>
      <c r="AH57" s="32" t="e">
        <f>IF(E57="H",T57-HLOOKUP(V57,Masterh!$C$1:$CX$9,8,FALSE),T57-HLOOKUP(V57,Masterf!$C$1:$CD$9,8,FALSE))</f>
        <v>#VALUE!</v>
      </c>
      <c r="AI57" s="32" t="e">
        <f>IF(E57="H",T57-HLOOKUP(V57,Masterh!$C$1:$CX$9,9,FALSE),T57-HLOOKUP(V57,Masterf!$C$1:$CD$9,9,FALSE))</f>
        <v>#VALUE!</v>
      </c>
      <c r="AJ57" s="51" t="str">
        <f t="shared" si="0"/>
        <v xml:space="preserve"> </v>
      </c>
      <c r="AK57" s="37"/>
      <c r="AL57" s="52" t="str">
        <f t="shared" si="1"/>
        <v xml:space="preserve"> </v>
      </c>
      <c r="AM57" s="53" t="str">
        <f t="shared" si="2"/>
        <v xml:space="preserve"> </v>
      </c>
      <c r="AN57" s="37" t="e">
        <f>IF(AND(H57&lt;1920),VLOOKUP(K57,Masterh!$F$11:$P$29,11),IF(AND(H57&gt;=1920,H57&lt;1941),VLOOKUP(K57,Masterh!$F$11:$P$29,11),IF(AND(H57&gt;=1941,H57&lt;1946),VLOOKUP(K57,Masterh!$F$11:$P$29,10),IF(AND(H57&gt;=1946,H57&lt;1951),VLOOKUP(K57,Masterh!$F$11:$P$29,9),IF(AND(H57&gt;=1951,H57&lt;1956),VLOOKUP(K57,Masterh!$F$11:$P$29,8),IF(AND(H57&gt;=1956,H57&lt;1961),VLOOKUP(K57,Masterh!$F$11:$P$29,7),IF(AND(H57&gt;=1961,H57&lt;1966),VLOOKUP(K57,Masterh!$F$11:$P$29,6),IF(AND(H57&gt;=1966,H57&lt;1971),VLOOKUP(K57,Masterh!$F$11:$P$29,5),IF(AND(H57&gt;=1971,H57&lt;1976),VLOOKUP(K57,Masterh!$F$11:$P$29,4),IF(AND(H57&gt;=1976,H57&lt;1981),VLOOKUP(K57,Masterh!$F$11:$P$29,3),IF(AND(H57&gt;=1981,H57&lt;1986),VLOOKUP(K57,Masterh!$F$11:$P$29,2),"SENIOR")))))))))))</f>
        <v>#N/A</v>
      </c>
      <c r="AO57" s="37" t="e">
        <f>IF(AND(H57&lt;1951),VLOOKUP(K57,Masterf!$F$11:$N$25,9),IF(AND(H57&gt;=1951,H57&lt;1956),VLOOKUP(K57,Masterf!$F$11:$N$25,8),IF(AND(H57&gt;=1956,H57&lt;1961),VLOOKUP(K57,Masterf!$F$11:$N$25,7),IF(AND(H57&gt;=1961,H57&lt;1966),VLOOKUP(K57,Masterf!$F$11:$N$25,6),IF(AND(H57&gt;=1966,H57&lt;1971),VLOOKUP(K57,Masterf!$F$11:$N$25,5),IF(AND(H57&gt;=1971,H57&lt;1976),VLOOKUP(K57,Masterf!$F$11:$N$25,4),IF(AND(H57&gt;=1976,H57&lt;1981),VLOOKUP(K57,Masterf!$F$11:$N$25,3),IF(AND(H57&gt;=1981,H57&lt;1986),VLOOKUP(K57,Masterf!$F$11:$N$25,2),"SENIOR"))))))))</f>
        <v>#N/A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</row>
    <row r="58" spans="2:124" s="5" customFormat="1" ht="30" customHeight="1" x14ac:dyDescent="0.2">
      <c r="B58" s="170"/>
      <c r="C58" s="171"/>
      <c r="D58" s="172"/>
      <c r="E58" s="173"/>
      <c r="F58" s="174" t="s">
        <v>30</v>
      </c>
      <c r="G58" s="175" t="s">
        <v>30</v>
      </c>
      <c r="H58" s="176"/>
      <c r="I58" s="177"/>
      <c r="J58" s="178" t="s">
        <v>30</v>
      </c>
      <c r="K58" s="179"/>
      <c r="L58" s="180"/>
      <c r="M58" s="181"/>
      <c r="N58" s="181"/>
      <c r="O58" s="182" t="str">
        <f t="shared" si="3"/>
        <v/>
      </c>
      <c r="P58" s="180"/>
      <c r="Q58" s="181"/>
      <c r="R58" s="181"/>
      <c r="S58" s="182" t="str">
        <f t="shared" si="4"/>
        <v/>
      </c>
      <c r="T58" s="207" t="str">
        <f t="shared" si="5"/>
        <v/>
      </c>
      <c r="U58" s="183" t="str">
        <f t="shared" si="8"/>
        <v xml:space="preserve">   </v>
      </c>
      <c r="V58" s="184" t="str">
        <f t="shared" si="6"/>
        <v xml:space="preserve"> </v>
      </c>
      <c r="W58" s="185" t="str">
        <f t="shared" si="7"/>
        <v/>
      </c>
      <c r="X58" s="209" t="str">
        <f>IF(E58="","",W58*VLOOKUP(2020-H58,Masterh!C$17:D$72,2,FALSE))</f>
        <v/>
      </c>
      <c r="Y58" s="73"/>
      <c r="AA58" s="37"/>
      <c r="AB58" s="32" t="e">
        <f>IF(E58="H",T58-HLOOKUP(V58,Masterh!$C$1:$CX$9,2,FALSE),T58-HLOOKUP(V58,Masterf!$C$1:$CD$9,2,FALSE))</f>
        <v>#VALUE!</v>
      </c>
      <c r="AC58" s="32" t="e">
        <f>IF(E58="H",T58-HLOOKUP(V58,Masterh!$C$1:$CX$9,3,FALSE),T58-HLOOKUP(V58,Masterf!$C$1:$CD$9,3,FALSE))</f>
        <v>#VALUE!</v>
      </c>
      <c r="AD58" s="32" t="e">
        <f>IF(E58="H",T58-HLOOKUP(V58,Masterh!$C$1:$CX$9,4,FALSE),T58-HLOOKUP(V58,Masterf!$C$1:$CD$9,4,FALSE))</f>
        <v>#VALUE!</v>
      </c>
      <c r="AE58" s="32" t="e">
        <f>IF(E58="H",T58-HLOOKUP(V58,Masterh!$C$1:$CX$9,5,FALSE),T58-HLOOKUP(V58,Masterf!$C$1:$CD$9,5,FALSE))</f>
        <v>#VALUE!</v>
      </c>
      <c r="AF58" s="32" t="e">
        <f>IF(E58="H",T58-HLOOKUP(V58,Masterh!$C$1:$CX$9,6,FALSE),T58-HLOOKUP(V58,Masterf!$C$1:$CD$9,6,FALSE))</f>
        <v>#VALUE!</v>
      </c>
      <c r="AG58" s="32" t="e">
        <f>IF(E58="H",T58-HLOOKUP(V58,Masterh!$C$1:$CX$9,7,FALSE),T58-HLOOKUP(V58,Masterf!$C$1:$CD$9,7,FALSE))</f>
        <v>#VALUE!</v>
      </c>
      <c r="AH58" s="32" t="e">
        <f>IF(E58="H",T58-HLOOKUP(V58,Masterh!$C$1:$CX$9,8,FALSE),T58-HLOOKUP(V58,Masterf!$C$1:$CD$9,8,FALSE))</f>
        <v>#VALUE!</v>
      </c>
      <c r="AI58" s="32" t="e">
        <f>IF(E58="H",T58-HLOOKUP(V58,Masterh!$C$1:$CX$9,9,FALSE),T58-HLOOKUP(V58,Masterf!$C$1:$CD$9,9,FALSE))</f>
        <v>#VALUE!</v>
      </c>
      <c r="AJ58" s="51" t="str">
        <f t="shared" si="0"/>
        <v xml:space="preserve"> </v>
      </c>
      <c r="AK58" s="37"/>
      <c r="AL58" s="52" t="str">
        <f t="shared" si="1"/>
        <v xml:space="preserve"> </v>
      </c>
      <c r="AM58" s="53" t="str">
        <f t="shared" si="2"/>
        <v xml:space="preserve"> </v>
      </c>
      <c r="AN58" s="37" t="e">
        <f>IF(AND(H58&lt;1920),VLOOKUP(K58,Masterh!$F$11:$P$29,11),IF(AND(H58&gt;=1920,H58&lt;1941),VLOOKUP(K58,Masterh!$F$11:$P$29,11),IF(AND(H58&gt;=1941,H58&lt;1946),VLOOKUP(K58,Masterh!$F$11:$P$29,10),IF(AND(H58&gt;=1946,H58&lt;1951),VLOOKUP(K58,Masterh!$F$11:$P$29,9),IF(AND(H58&gt;=1951,H58&lt;1956),VLOOKUP(K58,Masterh!$F$11:$P$29,8),IF(AND(H58&gt;=1956,H58&lt;1961),VLOOKUP(K58,Masterh!$F$11:$P$29,7),IF(AND(H58&gt;=1961,H58&lt;1966),VLOOKUP(K58,Masterh!$F$11:$P$29,6),IF(AND(H58&gt;=1966,H58&lt;1971),VLOOKUP(K58,Masterh!$F$11:$P$29,5),IF(AND(H58&gt;=1971,H58&lt;1976),VLOOKUP(K58,Masterh!$F$11:$P$29,4),IF(AND(H58&gt;=1976,H58&lt;1981),VLOOKUP(K58,Masterh!$F$11:$P$29,3),IF(AND(H58&gt;=1981,H58&lt;1986),VLOOKUP(K58,Masterh!$F$11:$P$29,2),"SENIOR")))))))))))</f>
        <v>#N/A</v>
      </c>
      <c r="AO58" s="37" t="e">
        <f>IF(AND(H58&lt;1951),VLOOKUP(K58,Masterf!$F$11:$N$25,9),IF(AND(H58&gt;=1951,H58&lt;1956),VLOOKUP(K58,Masterf!$F$11:$N$25,8),IF(AND(H58&gt;=1956,H58&lt;1961),VLOOKUP(K58,Masterf!$F$11:$N$25,7),IF(AND(H58&gt;=1961,H58&lt;1966),VLOOKUP(K58,Masterf!$F$11:$N$25,6),IF(AND(H58&gt;=1966,H58&lt;1971),VLOOKUP(K58,Masterf!$F$11:$N$25,5),IF(AND(H58&gt;=1971,H58&lt;1976),VLOOKUP(K58,Masterf!$F$11:$N$25,4),IF(AND(H58&gt;=1976,H58&lt;1981),VLOOKUP(K58,Masterf!$F$11:$N$25,3),IF(AND(H58&gt;=1981,H58&lt;1986),VLOOKUP(K58,Masterf!$F$11:$N$25,2),"SENIOR"))))))))</f>
        <v>#N/A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</row>
    <row r="59" spans="2:124" s="5" customFormat="1" ht="30" customHeight="1" x14ac:dyDescent="0.2">
      <c r="B59" s="170"/>
      <c r="C59" s="171"/>
      <c r="D59" s="172"/>
      <c r="E59" s="173"/>
      <c r="F59" s="174" t="s">
        <v>30</v>
      </c>
      <c r="G59" s="175" t="s">
        <v>30</v>
      </c>
      <c r="H59" s="176"/>
      <c r="I59" s="177"/>
      <c r="J59" s="178" t="s">
        <v>30</v>
      </c>
      <c r="K59" s="179"/>
      <c r="L59" s="180"/>
      <c r="M59" s="181"/>
      <c r="N59" s="181"/>
      <c r="O59" s="182" t="str">
        <f t="shared" si="3"/>
        <v/>
      </c>
      <c r="P59" s="180"/>
      <c r="Q59" s="181"/>
      <c r="R59" s="181"/>
      <c r="S59" s="182" t="str">
        <f t="shared" si="4"/>
        <v/>
      </c>
      <c r="T59" s="207" t="str">
        <f t="shared" si="5"/>
        <v/>
      </c>
      <c r="U59" s="183" t="str">
        <f t="shared" si="8"/>
        <v xml:space="preserve">   </v>
      </c>
      <c r="V59" s="184" t="str">
        <f t="shared" si="6"/>
        <v xml:space="preserve"> </v>
      </c>
      <c r="W59" s="185" t="str">
        <f t="shared" si="7"/>
        <v/>
      </c>
      <c r="X59" s="209" t="str">
        <f>IF(E59="","",W59*VLOOKUP(2020-H59,Masterh!C$17:D$72,2,FALSE))</f>
        <v/>
      </c>
      <c r="Y59" s="73"/>
      <c r="AA59" s="37"/>
      <c r="AB59" s="32" t="e">
        <f>IF(E59="H",T59-HLOOKUP(V59,Masterh!$C$1:$CX$9,2,FALSE),T59-HLOOKUP(V59,Masterf!$C$1:$CD$9,2,FALSE))</f>
        <v>#VALUE!</v>
      </c>
      <c r="AC59" s="32" t="e">
        <f>IF(E59="H",T59-HLOOKUP(V59,Masterh!$C$1:$CX$9,3,FALSE),T59-HLOOKUP(V59,Masterf!$C$1:$CD$9,3,FALSE))</f>
        <v>#VALUE!</v>
      </c>
      <c r="AD59" s="32" t="e">
        <f>IF(E59="H",T59-HLOOKUP(V59,Masterh!$C$1:$CX$9,4,FALSE),T59-HLOOKUP(V59,Masterf!$C$1:$CD$9,4,FALSE))</f>
        <v>#VALUE!</v>
      </c>
      <c r="AE59" s="32" t="e">
        <f>IF(E59="H",T59-HLOOKUP(V59,Masterh!$C$1:$CX$9,5,FALSE),T59-HLOOKUP(V59,Masterf!$C$1:$CD$9,5,FALSE))</f>
        <v>#VALUE!</v>
      </c>
      <c r="AF59" s="32" t="e">
        <f>IF(E59="H",T59-HLOOKUP(V59,Masterh!$C$1:$CX$9,6,FALSE),T59-HLOOKUP(V59,Masterf!$C$1:$CD$9,6,FALSE))</f>
        <v>#VALUE!</v>
      </c>
      <c r="AG59" s="32" t="e">
        <f>IF(E59="H",T59-HLOOKUP(V59,Masterh!$C$1:$CX$9,7,FALSE),T59-HLOOKUP(V59,Masterf!$C$1:$CD$9,7,FALSE))</f>
        <v>#VALUE!</v>
      </c>
      <c r="AH59" s="32" t="e">
        <f>IF(E59="H",T59-HLOOKUP(V59,Masterh!$C$1:$CX$9,8,FALSE),T59-HLOOKUP(V59,Masterf!$C$1:$CD$9,8,FALSE))</f>
        <v>#VALUE!</v>
      </c>
      <c r="AI59" s="32" t="e">
        <f>IF(E59="H",T59-HLOOKUP(V59,Masterh!$C$1:$CX$9,9,FALSE),T59-HLOOKUP(V59,Masterf!$C$1:$CD$9,9,FALSE))</f>
        <v>#VALUE!</v>
      </c>
      <c r="AJ59" s="51" t="str">
        <f t="shared" si="0"/>
        <v xml:space="preserve"> </v>
      </c>
      <c r="AK59" s="37"/>
      <c r="AL59" s="52" t="str">
        <f t="shared" si="1"/>
        <v xml:space="preserve"> </v>
      </c>
      <c r="AM59" s="53" t="str">
        <f t="shared" si="2"/>
        <v xml:space="preserve"> </v>
      </c>
      <c r="AN59" s="37" t="e">
        <f>IF(AND(H59&lt;1920),VLOOKUP(K59,Masterh!$F$11:$P$29,11),IF(AND(H59&gt;=1920,H59&lt;1941),VLOOKUP(K59,Masterh!$F$11:$P$29,11),IF(AND(H59&gt;=1941,H59&lt;1946),VLOOKUP(K59,Masterh!$F$11:$P$29,10),IF(AND(H59&gt;=1946,H59&lt;1951),VLOOKUP(K59,Masterh!$F$11:$P$29,9),IF(AND(H59&gt;=1951,H59&lt;1956),VLOOKUP(K59,Masterh!$F$11:$P$29,8),IF(AND(H59&gt;=1956,H59&lt;1961),VLOOKUP(K59,Masterh!$F$11:$P$29,7),IF(AND(H59&gt;=1961,H59&lt;1966),VLOOKUP(K59,Masterh!$F$11:$P$29,6),IF(AND(H59&gt;=1966,H59&lt;1971),VLOOKUP(K59,Masterh!$F$11:$P$29,5),IF(AND(H59&gt;=1971,H59&lt;1976),VLOOKUP(K59,Masterh!$F$11:$P$29,4),IF(AND(H59&gt;=1976,H59&lt;1981),VLOOKUP(K59,Masterh!$F$11:$P$29,3),IF(AND(H59&gt;=1981,H59&lt;1986),VLOOKUP(K59,Masterh!$F$11:$P$29,2),"SENIOR")))))))))))</f>
        <v>#N/A</v>
      </c>
      <c r="AO59" s="37" t="e">
        <f>IF(AND(H59&lt;1951),VLOOKUP(K59,Masterf!$F$11:$N$25,9),IF(AND(H59&gt;=1951,H59&lt;1956),VLOOKUP(K59,Masterf!$F$11:$N$25,8),IF(AND(H59&gt;=1956,H59&lt;1961),VLOOKUP(K59,Masterf!$F$11:$N$25,7),IF(AND(H59&gt;=1961,H59&lt;1966),VLOOKUP(K59,Masterf!$F$11:$N$25,6),IF(AND(H59&gt;=1966,H59&lt;1971),VLOOKUP(K59,Masterf!$F$11:$N$25,5),IF(AND(H59&gt;=1971,H59&lt;1976),VLOOKUP(K59,Masterf!$F$11:$N$25,4),IF(AND(H59&gt;=1976,H59&lt;1981),VLOOKUP(K59,Masterf!$F$11:$N$25,3),IF(AND(H59&gt;=1981,H59&lt;1986),VLOOKUP(K59,Masterf!$F$11:$N$25,2),"SENIOR"))))))))</f>
        <v>#N/A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</row>
    <row r="60" spans="2:124" s="5" customFormat="1" ht="30" customHeight="1" x14ac:dyDescent="0.2">
      <c r="B60" s="170"/>
      <c r="C60" s="171"/>
      <c r="D60" s="172"/>
      <c r="E60" s="173"/>
      <c r="F60" s="174"/>
      <c r="G60" s="175"/>
      <c r="H60" s="176"/>
      <c r="I60" s="177"/>
      <c r="J60" s="178"/>
      <c r="K60" s="179"/>
      <c r="L60" s="180"/>
      <c r="M60" s="181"/>
      <c r="N60" s="181"/>
      <c r="O60" s="182" t="str">
        <f t="shared" si="3"/>
        <v/>
      </c>
      <c r="P60" s="180"/>
      <c r="Q60" s="181"/>
      <c r="R60" s="181"/>
      <c r="S60" s="182" t="str">
        <f t="shared" si="4"/>
        <v/>
      </c>
      <c r="T60" s="207" t="str">
        <f t="shared" si="5"/>
        <v/>
      </c>
      <c r="U60" s="183" t="str">
        <f t="shared" si="8"/>
        <v xml:space="preserve">   </v>
      </c>
      <c r="V60" s="184" t="str">
        <f t="shared" si="6"/>
        <v xml:space="preserve"> </v>
      </c>
      <c r="W60" s="185" t="str">
        <f t="shared" si="7"/>
        <v/>
      </c>
      <c r="X60" s="209" t="str">
        <f>IF(E60="","",W60*VLOOKUP(2020-H60,Masterh!C$17:D$72,2,FALSE))</f>
        <v/>
      </c>
      <c r="Y60" s="73"/>
      <c r="AA60" s="37"/>
      <c r="AB60" s="32" t="e">
        <f>IF(E60="H",T60-HLOOKUP(V60,Masterh!$C$1:$CX$9,2,FALSE),T60-HLOOKUP(V60,Masterf!$C$1:$CD$9,2,FALSE))</f>
        <v>#VALUE!</v>
      </c>
      <c r="AC60" s="32" t="e">
        <f>IF(E60="H",T60-HLOOKUP(V60,Masterh!$C$1:$CX$9,3,FALSE),T60-HLOOKUP(V60,Masterf!$C$1:$CD$9,3,FALSE))</f>
        <v>#VALUE!</v>
      </c>
      <c r="AD60" s="32" t="e">
        <f>IF(E60="H",T60-HLOOKUP(V60,Masterh!$C$1:$CX$9,4,FALSE),T60-HLOOKUP(V60,Masterf!$C$1:$CD$9,4,FALSE))</f>
        <v>#VALUE!</v>
      </c>
      <c r="AE60" s="32" t="e">
        <f>IF(E60="H",T60-HLOOKUP(V60,Masterh!$C$1:$CX$9,5,FALSE),T60-HLOOKUP(V60,Masterf!$C$1:$CD$9,5,FALSE))</f>
        <v>#VALUE!</v>
      </c>
      <c r="AF60" s="32" t="e">
        <f>IF(E60="H",T60-HLOOKUP(V60,Masterh!$C$1:$CX$9,6,FALSE),T60-HLOOKUP(V60,Masterf!$C$1:$CD$9,6,FALSE))</f>
        <v>#VALUE!</v>
      </c>
      <c r="AG60" s="32" t="e">
        <f>IF(E60="H",T60-HLOOKUP(V60,Masterh!$C$1:$CX$9,7,FALSE),T60-HLOOKUP(V60,Masterf!$C$1:$CD$9,7,FALSE))</f>
        <v>#VALUE!</v>
      </c>
      <c r="AH60" s="32" t="e">
        <f>IF(E60="H",T60-HLOOKUP(V60,Masterh!$C$1:$CX$9,8,FALSE),T60-HLOOKUP(V60,Masterf!$C$1:$CD$9,8,FALSE))</f>
        <v>#VALUE!</v>
      </c>
      <c r="AI60" s="32" t="e">
        <f>IF(E60="H",T60-HLOOKUP(V60,Masterh!$C$1:$CX$9,9,FALSE),T60-HLOOKUP(V60,Masterf!$C$1:$CD$9,9,FALSE))</f>
        <v>#VALUE!</v>
      </c>
      <c r="AJ60" s="51" t="str">
        <f t="shared" si="0"/>
        <v xml:space="preserve"> </v>
      </c>
      <c r="AK60" s="37"/>
      <c r="AL60" s="52" t="str">
        <f t="shared" si="1"/>
        <v xml:space="preserve"> </v>
      </c>
      <c r="AM60" s="53" t="str">
        <f t="shared" si="2"/>
        <v xml:space="preserve"> </v>
      </c>
      <c r="AN60" s="37" t="e">
        <f>IF(AND(H60&lt;1920),VLOOKUP(K60,Masterh!$F$11:$P$29,11),IF(AND(H60&gt;=1920,H60&lt;1941),VLOOKUP(K60,Masterh!$F$11:$P$29,11),IF(AND(H60&gt;=1941,H60&lt;1946),VLOOKUP(K60,Masterh!$F$11:$P$29,10),IF(AND(H60&gt;=1946,H60&lt;1951),VLOOKUP(K60,Masterh!$F$11:$P$29,9),IF(AND(H60&gt;=1951,H60&lt;1956),VLOOKUP(K60,Masterh!$F$11:$P$29,8),IF(AND(H60&gt;=1956,H60&lt;1961),VLOOKUP(K60,Masterh!$F$11:$P$29,7),IF(AND(H60&gt;=1961,H60&lt;1966),VLOOKUP(K60,Masterh!$F$11:$P$29,6),IF(AND(H60&gt;=1966,H60&lt;1971),VLOOKUP(K60,Masterh!$F$11:$P$29,5),IF(AND(H60&gt;=1971,H60&lt;1976),VLOOKUP(K60,Masterh!$F$11:$P$29,4),IF(AND(H60&gt;=1976,H60&lt;1981),VLOOKUP(K60,Masterh!$F$11:$P$29,3),IF(AND(H60&gt;=1981,H60&lt;1986),VLOOKUP(K60,Masterh!$F$11:$P$29,2),"SENIOR")))))))))))</f>
        <v>#N/A</v>
      </c>
      <c r="AO60" s="37" t="e">
        <f>IF(AND(H60&lt;1951),VLOOKUP(K60,Masterf!$F$11:$N$25,9),IF(AND(H60&gt;=1951,H60&lt;1956),VLOOKUP(K60,Masterf!$F$11:$N$25,8),IF(AND(H60&gt;=1956,H60&lt;1961),VLOOKUP(K60,Masterf!$F$11:$N$25,7),IF(AND(H60&gt;=1961,H60&lt;1966),VLOOKUP(K60,Masterf!$F$11:$N$25,6),IF(AND(H60&gt;=1966,H60&lt;1971),VLOOKUP(K60,Masterf!$F$11:$N$25,5),IF(AND(H60&gt;=1971,H60&lt;1976),VLOOKUP(K60,Masterf!$F$11:$N$25,4),IF(AND(H60&gt;=1976,H60&lt;1981),VLOOKUP(K60,Masterf!$F$11:$N$25,3),IF(AND(H60&gt;=1981,H60&lt;1986),VLOOKUP(K60,Masterf!$F$11:$N$25,2),"SENIOR"))))))))</f>
        <v>#N/A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</row>
    <row r="61" spans="2:124" s="5" customFormat="1" ht="30" customHeight="1" x14ac:dyDescent="0.2">
      <c r="B61" s="170"/>
      <c r="C61" s="171"/>
      <c r="D61" s="172"/>
      <c r="E61" s="173"/>
      <c r="F61" s="174" t="s">
        <v>30</v>
      </c>
      <c r="G61" s="175" t="s">
        <v>30</v>
      </c>
      <c r="H61" s="176"/>
      <c r="I61" s="177"/>
      <c r="J61" s="178" t="s">
        <v>30</v>
      </c>
      <c r="K61" s="179"/>
      <c r="L61" s="180"/>
      <c r="M61" s="181"/>
      <c r="N61" s="181"/>
      <c r="O61" s="182" t="str">
        <f t="shared" si="3"/>
        <v/>
      </c>
      <c r="P61" s="180"/>
      <c r="Q61" s="181"/>
      <c r="R61" s="181"/>
      <c r="S61" s="182" t="str">
        <f t="shared" si="4"/>
        <v/>
      </c>
      <c r="T61" s="207" t="str">
        <f t="shared" si="5"/>
        <v/>
      </c>
      <c r="U61" s="183" t="str">
        <f t="shared" si="8"/>
        <v xml:space="preserve">   </v>
      </c>
      <c r="V61" s="184" t="str">
        <f t="shared" si="6"/>
        <v xml:space="preserve"> </v>
      </c>
      <c r="W61" s="185" t="str">
        <f t="shared" si="7"/>
        <v/>
      </c>
      <c r="X61" s="209" t="str">
        <f>IF(E61="","",W61*VLOOKUP(2020-H61,Masterh!C$17:D$72,2,FALSE))</f>
        <v/>
      </c>
      <c r="Y61" s="73"/>
      <c r="AA61" s="37"/>
      <c r="AB61" s="32" t="e">
        <f>IF(E61="H",T61-HLOOKUP(V61,Masterh!$C$1:$CX$9,2,FALSE),T61-HLOOKUP(V61,Masterf!$C$1:$CD$9,2,FALSE))</f>
        <v>#VALUE!</v>
      </c>
      <c r="AC61" s="32" t="e">
        <f>IF(E61="H",T61-HLOOKUP(V61,Masterh!$C$1:$CX$9,3,FALSE),T61-HLOOKUP(V61,Masterf!$C$1:$CD$9,3,FALSE))</f>
        <v>#VALUE!</v>
      </c>
      <c r="AD61" s="32" t="e">
        <f>IF(E61="H",T61-HLOOKUP(V61,Masterh!$C$1:$CX$9,4,FALSE),T61-HLOOKUP(V61,Masterf!$C$1:$CD$9,4,FALSE))</f>
        <v>#VALUE!</v>
      </c>
      <c r="AE61" s="32" t="e">
        <f>IF(E61="H",T61-HLOOKUP(V61,Masterh!$C$1:$CX$9,5,FALSE),T61-HLOOKUP(V61,Masterf!$C$1:$CD$9,5,FALSE))</f>
        <v>#VALUE!</v>
      </c>
      <c r="AF61" s="32" t="e">
        <f>IF(E61="H",T61-HLOOKUP(V61,Masterh!$C$1:$CX$9,6,FALSE),T61-HLOOKUP(V61,Masterf!$C$1:$CD$9,6,FALSE))</f>
        <v>#VALUE!</v>
      </c>
      <c r="AG61" s="32" t="e">
        <f>IF(E61="H",T61-HLOOKUP(V61,Masterh!$C$1:$CX$9,7,FALSE),T61-HLOOKUP(V61,Masterf!$C$1:$CD$9,7,FALSE))</f>
        <v>#VALUE!</v>
      </c>
      <c r="AH61" s="32" t="e">
        <f>IF(E61="H",T61-HLOOKUP(V61,Masterh!$C$1:$CX$9,8,FALSE),T61-HLOOKUP(V61,Masterf!$C$1:$CD$9,8,FALSE))</f>
        <v>#VALUE!</v>
      </c>
      <c r="AI61" s="32" t="e">
        <f>IF(E61="H",T61-HLOOKUP(V61,Masterh!$C$1:$CX$9,9,FALSE),T61-HLOOKUP(V61,Masterf!$C$1:$CD$9,9,FALSE))</f>
        <v>#VALUE!</v>
      </c>
      <c r="AJ61" s="51" t="str">
        <f t="shared" si="0"/>
        <v xml:space="preserve"> </v>
      </c>
      <c r="AK61" s="37"/>
      <c r="AL61" s="52" t="str">
        <f t="shared" si="1"/>
        <v xml:space="preserve"> </v>
      </c>
      <c r="AM61" s="53" t="str">
        <f t="shared" si="2"/>
        <v xml:space="preserve"> </v>
      </c>
      <c r="AN61" s="37" t="e">
        <f>IF(AND(H61&lt;1920),VLOOKUP(K61,Masterh!$F$11:$P$29,11),IF(AND(H61&gt;=1920,H61&lt;1941),VLOOKUP(K61,Masterh!$F$11:$P$29,11),IF(AND(H61&gt;=1941,H61&lt;1946),VLOOKUP(K61,Masterh!$F$11:$P$29,10),IF(AND(H61&gt;=1946,H61&lt;1951),VLOOKUP(K61,Masterh!$F$11:$P$29,9),IF(AND(H61&gt;=1951,H61&lt;1956),VLOOKUP(K61,Masterh!$F$11:$P$29,8),IF(AND(H61&gt;=1956,H61&lt;1961),VLOOKUP(K61,Masterh!$F$11:$P$29,7),IF(AND(H61&gt;=1961,H61&lt;1966),VLOOKUP(K61,Masterh!$F$11:$P$29,6),IF(AND(H61&gt;=1966,H61&lt;1971),VLOOKUP(K61,Masterh!$F$11:$P$29,5),IF(AND(H61&gt;=1971,H61&lt;1976),VLOOKUP(K61,Masterh!$F$11:$P$29,4),IF(AND(H61&gt;=1976,H61&lt;1981),VLOOKUP(K61,Masterh!$F$11:$P$29,3),IF(AND(H61&gt;=1981,H61&lt;1986),VLOOKUP(K61,Masterh!$F$11:$P$29,2),"SENIOR")))))))))))</f>
        <v>#N/A</v>
      </c>
      <c r="AO61" s="37" t="e">
        <f>IF(AND(H61&lt;1951),VLOOKUP(K61,Masterf!$F$11:$N$25,9),IF(AND(H61&gt;=1951,H61&lt;1956),VLOOKUP(K61,Masterf!$F$11:$N$25,8),IF(AND(H61&gt;=1956,H61&lt;1961),VLOOKUP(K61,Masterf!$F$11:$N$25,7),IF(AND(H61&gt;=1961,H61&lt;1966),VLOOKUP(K61,Masterf!$F$11:$N$25,6),IF(AND(H61&gt;=1966,H61&lt;1971),VLOOKUP(K61,Masterf!$F$11:$N$25,5),IF(AND(H61&gt;=1971,H61&lt;1976),VLOOKUP(K61,Masterf!$F$11:$N$25,4),IF(AND(H61&gt;=1976,H61&lt;1981),VLOOKUP(K61,Masterf!$F$11:$N$25,3),IF(AND(H61&gt;=1981,H61&lt;1986),VLOOKUP(K61,Masterf!$F$11:$N$25,2),"SENIOR"))))))))</f>
        <v>#N/A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</row>
    <row r="62" spans="2:124" s="5" customFormat="1" ht="30" customHeight="1" x14ac:dyDescent="0.2">
      <c r="B62" s="170"/>
      <c r="C62" s="171"/>
      <c r="D62" s="172"/>
      <c r="E62" s="173"/>
      <c r="F62" s="174" t="s">
        <v>30</v>
      </c>
      <c r="G62" s="175" t="s">
        <v>30</v>
      </c>
      <c r="H62" s="176"/>
      <c r="I62" s="177"/>
      <c r="J62" s="178" t="s">
        <v>30</v>
      </c>
      <c r="K62" s="179"/>
      <c r="L62" s="180"/>
      <c r="M62" s="181"/>
      <c r="N62" s="181"/>
      <c r="O62" s="182" t="str">
        <f t="shared" si="3"/>
        <v/>
      </c>
      <c r="P62" s="180"/>
      <c r="Q62" s="181"/>
      <c r="R62" s="181"/>
      <c r="S62" s="182" t="str">
        <f t="shared" si="4"/>
        <v/>
      </c>
      <c r="T62" s="207" t="str">
        <f t="shared" si="5"/>
        <v/>
      </c>
      <c r="U62" s="183" t="str">
        <f t="shared" si="8"/>
        <v xml:space="preserve">   </v>
      </c>
      <c r="V62" s="184" t="str">
        <f t="shared" si="6"/>
        <v xml:space="preserve"> </v>
      </c>
      <c r="W62" s="185" t="str">
        <f t="shared" si="7"/>
        <v/>
      </c>
      <c r="X62" s="209" t="str">
        <f>IF(E62="","",W62*VLOOKUP(2020-H62,Masterh!C$17:D$72,2,FALSE))</f>
        <v/>
      </c>
      <c r="Y62" s="73"/>
      <c r="AA62" s="37"/>
      <c r="AB62" s="32" t="e">
        <f>IF(E62="H",T62-HLOOKUP(V62,Masterh!$C$1:$CX$9,2,FALSE),T62-HLOOKUP(V62,Masterf!$C$1:$CD$9,2,FALSE))</f>
        <v>#VALUE!</v>
      </c>
      <c r="AC62" s="32" t="e">
        <f>IF(E62="H",T62-HLOOKUP(V62,Masterh!$C$1:$CX$9,3,FALSE),T62-HLOOKUP(V62,Masterf!$C$1:$CD$9,3,FALSE))</f>
        <v>#VALUE!</v>
      </c>
      <c r="AD62" s="32" t="e">
        <f>IF(E62="H",T62-HLOOKUP(V62,Masterh!$C$1:$CX$9,4,FALSE),T62-HLOOKUP(V62,Masterf!$C$1:$CD$9,4,FALSE))</f>
        <v>#VALUE!</v>
      </c>
      <c r="AE62" s="32" t="e">
        <f>IF(E62="H",T62-HLOOKUP(V62,Masterh!$C$1:$CX$9,5,FALSE),T62-HLOOKUP(V62,Masterf!$C$1:$CD$9,5,FALSE))</f>
        <v>#VALUE!</v>
      </c>
      <c r="AF62" s="32" t="e">
        <f>IF(E62="H",T62-HLOOKUP(V62,Masterh!$C$1:$CX$9,6,FALSE),T62-HLOOKUP(V62,Masterf!$C$1:$CD$9,6,FALSE))</f>
        <v>#VALUE!</v>
      </c>
      <c r="AG62" s="32" t="e">
        <f>IF(E62="H",T62-HLOOKUP(V62,Masterh!$C$1:$CX$9,7,FALSE),T62-HLOOKUP(V62,Masterf!$C$1:$CD$9,7,FALSE))</f>
        <v>#VALUE!</v>
      </c>
      <c r="AH62" s="32" t="e">
        <f>IF(E62="H",T62-HLOOKUP(V62,Masterh!$C$1:$CX$9,8,FALSE),T62-HLOOKUP(V62,Masterf!$C$1:$CD$9,8,FALSE))</f>
        <v>#VALUE!</v>
      </c>
      <c r="AI62" s="32" t="e">
        <f>IF(E62="H",T62-HLOOKUP(V62,Masterh!$C$1:$CX$9,9,FALSE),T62-HLOOKUP(V62,Masterf!$C$1:$CD$9,9,FALSE))</f>
        <v>#VALUE!</v>
      </c>
      <c r="AJ62" s="51" t="str">
        <f t="shared" si="0"/>
        <v xml:space="preserve"> </v>
      </c>
      <c r="AK62" s="37"/>
      <c r="AL62" s="52" t="str">
        <f t="shared" si="1"/>
        <v xml:space="preserve"> </v>
      </c>
      <c r="AM62" s="53" t="str">
        <f t="shared" si="2"/>
        <v xml:space="preserve"> </v>
      </c>
      <c r="AN62" s="37" t="e">
        <f>IF(AND(H62&lt;1920),VLOOKUP(K62,Masterh!$F$11:$P$29,11),IF(AND(H62&gt;=1920,H62&lt;1941),VLOOKUP(K62,Masterh!$F$11:$P$29,11),IF(AND(H62&gt;=1941,H62&lt;1946),VLOOKUP(K62,Masterh!$F$11:$P$29,10),IF(AND(H62&gt;=1946,H62&lt;1951),VLOOKUP(K62,Masterh!$F$11:$P$29,9),IF(AND(H62&gt;=1951,H62&lt;1956),VLOOKUP(K62,Masterh!$F$11:$P$29,8),IF(AND(H62&gt;=1956,H62&lt;1961),VLOOKUP(K62,Masterh!$F$11:$P$29,7),IF(AND(H62&gt;=1961,H62&lt;1966),VLOOKUP(K62,Masterh!$F$11:$P$29,6),IF(AND(H62&gt;=1966,H62&lt;1971),VLOOKUP(K62,Masterh!$F$11:$P$29,5),IF(AND(H62&gt;=1971,H62&lt;1976),VLOOKUP(K62,Masterh!$F$11:$P$29,4),IF(AND(H62&gt;=1976,H62&lt;1981),VLOOKUP(K62,Masterh!$F$11:$P$29,3),IF(AND(H62&gt;=1981,H62&lt;1986),VLOOKUP(K62,Masterh!$F$11:$P$29,2),"SENIOR")))))))))))</f>
        <v>#N/A</v>
      </c>
      <c r="AO62" s="37" t="e">
        <f>IF(AND(H62&lt;1951),VLOOKUP(K62,Masterf!$F$11:$N$25,9),IF(AND(H62&gt;=1951,H62&lt;1956),VLOOKUP(K62,Masterf!$F$11:$N$25,8),IF(AND(H62&gt;=1956,H62&lt;1961),VLOOKUP(K62,Masterf!$F$11:$N$25,7),IF(AND(H62&gt;=1961,H62&lt;1966),VLOOKUP(K62,Masterf!$F$11:$N$25,6),IF(AND(H62&gt;=1966,H62&lt;1971),VLOOKUP(K62,Masterf!$F$11:$N$25,5),IF(AND(H62&gt;=1971,H62&lt;1976),VLOOKUP(K62,Masterf!$F$11:$N$25,4),IF(AND(H62&gt;=1976,H62&lt;1981),VLOOKUP(K62,Masterf!$F$11:$N$25,3),IF(AND(H62&gt;=1981,H62&lt;1986),VLOOKUP(K62,Masterf!$F$11:$N$25,2),"SENIOR"))))))))</f>
        <v>#N/A</v>
      </c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</row>
    <row r="63" spans="2:124" s="5" customFormat="1" ht="30" customHeight="1" x14ac:dyDescent="0.2">
      <c r="B63" s="170"/>
      <c r="C63" s="171"/>
      <c r="D63" s="172"/>
      <c r="E63" s="173"/>
      <c r="F63" s="174" t="s">
        <v>30</v>
      </c>
      <c r="G63" s="175" t="s">
        <v>30</v>
      </c>
      <c r="H63" s="176"/>
      <c r="I63" s="177"/>
      <c r="J63" s="178" t="s">
        <v>30</v>
      </c>
      <c r="K63" s="179"/>
      <c r="L63" s="180"/>
      <c r="M63" s="181"/>
      <c r="N63" s="181"/>
      <c r="O63" s="182" t="str">
        <f t="shared" si="3"/>
        <v/>
      </c>
      <c r="P63" s="180"/>
      <c r="Q63" s="181"/>
      <c r="R63" s="181"/>
      <c r="S63" s="182" t="str">
        <f t="shared" si="4"/>
        <v/>
      </c>
      <c r="T63" s="207" t="str">
        <f t="shared" si="5"/>
        <v/>
      </c>
      <c r="U63" s="183" t="str">
        <f t="shared" si="8"/>
        <v xml:space="preserve">   </v>
      </c>
      <c r="V63" s="184" t="str">
        <f t="shared" si="6"/>
        <v xml:space="preserve"> </v>
      </c>
      <c r="W63" s="185" t="str">
        <f t="shared" si="7"/>
        <v/>
      </c>
      <c r="X63" s="209" t="str">
        <f>IF(E63="","",W63*VLOOKUP(2020-H63,Masterh!C$17:D$72,2,FALSE))</f>
        <v/>
      </c>
      <c r="Y63" s="73"/>
      <c r="AA63" s="37"/>
      <c r="AB63" s="32" t="e">
        <f>IF(E63="H",T63-HLOOKUP(V63,Masterh!$C$1:$CX$9,2,FALSE),T63-HLOOKUP(V63,Masterf!$C$1:$CD$9,2,FALSE))</f>
        <v>#VALUE!</v>
      </c>
      <c r="AC63" s="32" t="e">
        <f>IF(E63="H",T63-HLOOKUP(V63,Masterh!$C$1:$CX$9,3,FALSE),T63-HLOOKUP(V63,Masterf!$C$1:$CD$9,3,FALSE))</f>
        <v>#VALUE!</v>
      </c>
      <c r="AD63" s="32" t="e">
        <f>IF(E63="H",T63-HLOOKUP(V63,Masterh!$C$1:$CX$9,4,FALSE),T63-HLOOKUP(V63,Masterf!$C$1:$CD$9,4,FALSE))</f>
        <v>#VALUE!</v>
      </c>
      <c r="AE63" s="32" t="e">
        <f>IF(E63="H",T63-HLOOKUP(V63,Masterh!$C$1:$CX$9,5,FALSE),T63-HLOOKUP(V63,Masterf!$C$1:$CD$9,5,FALSE))</f>
        <v>#VALUE!</v>
      </c>
      <c r="AF63" s="32" t="e">
        <f>IF(E63="H",T63-HLOOKUP(V63,Masterh!$C$1:$CX$9,6,FALSE),T63-HLOOKUP(V63,Masterf!$C$1:$CD$9,6,FALSE))</f>
        <v>#VALUE!</v>
      </c>
      <c r="AG63" s="32" t="e">
        <f>IF(E63="H",T63-HLOOKUP(V63,Masterh!$C$1:$CX$9,7,FALSE),T63-HLOOKUP(V63,Masterf!$C$1:$CD$9,7,FALSE))</f>
        <v>#VALUE!</v>
      </c>
      <c r="AH63" s="32" t="e">
        <f>IF(E63="H",T63-HLOOKUP(V63,Masterh!$C$1:$CX$9,8,FALSE),T63-HLOOKUP(V63,Masterf!$C$1:$CD$9,8,FALSE))</f>
        <v>#VALUE!</v>
      </c>
      <c r="AI63" s="32" t="e">
        <f>IF(E63="H",T63-HLOOKUP(V63,Masterh!$C$1:$CX$9,9,FALSE),T63-HLOOKUP(V63,Masterf!$C$1:$CD$9,9,FALSE))</f>
        <v>#VALUE!</v>
      </c>
      <c r="AJ63" s="51" t="str">
        <f t="shared" si="0"/>
        <v xml:space="preserve"> </v>
      </c>
      <c r="AK63" s="37"/>
      <c r="AL63" s="52" t="str">
        <f t="shared" si="1"/>
        <v xml:space="preserve"> </v>
      </c>
      <c r="AM63" s="53" t="str">
        <f t="shared" si="2"/>
        <v xml:space="preserve"> </v>
      </c>
      <c r="AN63" s="37" t="e">
        <f>IF(AND(H63&lt;1920),VLOOKUP(K63,Masterh!$F$11:$P$29,11),IF(AND(H63&gt;=1920,H63&lt;1941),VLOOKUP(K63,Masterh!$F$11:$P$29,11),IF(AND(H63&gt;=1941,H63&lt;1946),VLOOKUP(K63,Masterh!$F$11:$P$29,10),IF(AND(H63&gt;=1946,H63&lt;1951),VLOOKUP(K63,Masterh!$F$11:$P$29,9),IF(AND(H63&gt;=1951,H63&lt;1956),VLOOKUP(K63,Masterh!$F$11:$P$29,8),IF(AND(H63&gt;=1956,H63&lt;1961),VLOOKUP(K63,Masterh!$F$11:$P$29,7),IF(AND(H63&gt;=1961,H63&lt;1966),VLOOKUP(K63,Masterh!$F$11:$P$29,6),IF(AND(H63&gt;=1966,H63&lt;1971),VLOOKUP(K63,Masterh!$F$11:$P$29,5),IF(AND(H63&gt;=1971,H63&lt;1976),VLOOKUP(K63,Masterh!$F$11:$P$29,4),IF(AND(H63&gt;=1976,H63&lt;1981),VLOOKUP(K63,Masterh!$F$11:$P$29,3),IF(AND(H63&gt;=1981,H63&lt;1986),VLOOKUP(K63,Masterh!$F$11:$P$29,2),"SENIOR")))))))))))</f>
        <v>#N/A</v>
      </c>
      <c r="AO63" s="37" t="e">
        <f>IF(AND(H63&lt;1951),VLOOKUP(K63,Masterf!$F$11:$N$25,9),IF(AND(H63&gt;=1951,H63&lt;1956),VLOOKUP(K63,Masterf!$F$11:$N$25,8),IF(AND(H63&gt;=1956,H63&lt;1961),VLOOKUP(K63,Masterf!$F$11:$N$25,7),IF(AND(H63&gt;=1961,H63&lt;1966),VLOOKUP(K63,Masterf!$F$11:$N$25,6),IF(AND(H63&gt;=1966,H63&lt;1971),VLOOKUP(K63,Masterf!$F$11:$N$25,5),IF(AND(H63&gt;=1971,H63&lt;1976),VLOOKUP(K63,Masterf!$F$11:$N$25,4),IF(AND(H63&gt;=1976,H63&lt;1981),VLOOKUP(K63,Masterf!$F$11:$N$25,3),IF(AND(H63&gt;=1981,H63&lt;1986),VLOOKUP(K63,Masterf!$F$11:$N$25,2),"SENIOR"))))))))</f>
        <v>#N/A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</row>
    <row r="64" spans="2:124" s="5" customFormat="1" ht="30" customHeight="1" x14ac:dyDescent="0.2">
      <c r="B64" s="170"/>
      <c r="C64" s="171"/>
      <c r="D64" s="172"/>
      <c r="E64" s="173"/>
      <c r="F64" s="174" t="s">
        <v>30</v>
      </c>
      <c r="G64" s="175" t="s">
        <v>30</v>
      </c>
      <c r="H64" s="176"/>
      <c r="I64" s="177"/>
      <c r="J64" s="178" t="s">
        <v>30</v>
      </c>
      <c r="K64" s="179"/>
      <c r="L64" s="180"/>
      <c r="M64" s="181"/>
      <c r="N64" s="181"/>
      <c r="O64" s="182" t="str">
        <f t="shared" si="3"/>
        <v/>
      </c>
      <c r="P64" s="180"/>
      <c r="Q64" s="181"/>
      <c r="R64" s="181"/>
      <c r="S64" s="182" t="str">
        <f t="shared" si="4"/>
        <v/>
      </c>
      <c r="T64" s="207" t="str">
        <f t="shared" si="5"/>
        <v/>
      </c>
      <c r="U64" s="183" t="str">
        <f t="shared" si="8"/>
        <v xml:space="preserve">   </v>
      </c>
      <c r="V64" s="184" t="str">
        <f t="shared" si="6"/>
        <v xml:space="preserve"> </v>
      </c>
      <c r="W64" s="185" t="str">
        <f t="shared" si="7"/>
        <v/>
      </c>
      <c r="X64" s="209" t="str">
        <f>IF(E64="","",W64*VLOOKUP(2020-H64,Masterh!C$17:D$72,2,FALSE))</f>
        <v/>
      </c>
      <c r="Y64" s="73"/>
      <c r="AA64" s="37"/>
      <c r="AB64" s="32" t="e">
        <f>IF(E64="H",T64-HLOOKUP(V64,Masterh!$C$1:$CX$9,2,FALSE),T64-HLOOKUP(V64,Masterf!$C$1:$CD$9,2,FALSE))</f>
        <v>#VALUE!</v>
      </c>
      <c r="AC64" s="32" t="e">
        <f>IF(E64="H",T64-HLOOKUP(V64,Masterh!$C$1:$CX$9,3,FALSE),T64-HLOOKUP(V64,Masterf!$C$1:$CD$9,3,FALSE))</f>
        <v>#VALUE!</v>
      </c>
      <c r="AD64" s="32" t="e">
        <f>IF(E64="H",T64-HLOOKUP(V64,Masterh!$C$1:$CX$9,4,FALSE),T64-HLOOKUP(V64,Masterf!$C$1:$CD$9,4,FALSE))</f>
        <v>#VALUE!</v>
      </c>
      <c r="AE64" s="32" t="e">
        <f>IF(E64="H",T64-HLOOKUP(V64,Masterh!$C$1:$CX$9,5,FALSE),T64-HLOOKUP(V64,Masterf!$C$1:$CD$9,5,FALSE))</f>
        <v>#VALUE!</v>
      </c>
      <c r="AF64" s="32" t="e">
        <f>IF(E64="H",T64-HLOOKUP(V64,Masterh!$C$1:$CX$9,6,FALSE),T64-HLOOKUP(V64,Masterf!$C$1:$CD$9,6,FALSE))</f>
        <v>#VALUE!</v>
      </c>
      <c r="AG64" s="32" t="e">
        <f>IF(E64="H",T64-HLOOKUP(V64,Masterh!$C$1:$CX$9,7,FALSE),T64-HLOOKUP(V64,Masterf!$C$1:$CD$9,7,FALSE))</f>
        <v>#VALUE!</v>
      </c>
      <c r="AH64" s="32" t="e">
        <f>IF(E64="H",T64-HLOOKUP(V64,Masterh!$C$1:$CX$9,8,FALSE),T64-HLOOKUP(V64,Masterf!$C$1:$CD$9,8,FALSE))</f>
        <v>#VALUE!</v>
      </c>
      <c r="AI64" s="32" t="e">
        <f>IF(E64="H",T64-HLOOKUP(V64,Masterh!$C$1:$CX$9,9,FALSE),T64-HLOOKUP(V64,Masterf!$C$1:$CD$9,9,FALSE))</f>
        <v>#VALUE!</v>
      </c>
      <c r="AJ64" s="51" t="str">
        <f t="shared" si="0"/>
        <v xml:space="preserve"> </v>
      </c>
      <c r="AK64" s="37"/>
      <c r="AL64" s="52" t="str">
        <f t="shared" si="1"/>
        <v xml:space="preserve"> </v>
      </c>
      <c r="AM64" s="53" t="str">
        <f t="shared" si="2"/>
        <v xml:space="preserve"> </v>
      </c>
      <c r="AN64" s="37" t="e">
        <f>IF(AND(H64&lt;1920),VLOOKUP(K64,Masterh!$F$11:$P$29,11),IF(AND(H64&gt;=1920,H64&lt;1941),VLOOKUP(K64,Masterh!$F$11:$P$29,11),IF(AND(H64&gt;=1941,H64&lt;1946),VLOOKUP(K64,Masterh!$F$11:$P$29,10),IF(AND(H64&gt;=1946,H64&lt;1951),VLOOKUP(K64,Masterh!$F$11:$P$29,9),IF(AND(H64&gt;=1951,H64&lt;1956),VLOOKUP(K64,Masterh!$F$11:$P$29,8),IF(AND(H64&gt;=1956,H64&lt;1961),VLOOKUP(K64,Masterh!$F$11:$P$29,7),IF(AND(H64&gt;=1961,H64&lt;1966),VLOOKUP(K64,Masterh!$F$11:$P$29,6),IF(AND(H64&gt;=1966,H64&lt;1971),VLOOKUP(K64,Masterh!$F$11:$P$29,5),IF(AND(H64&gt;=1971,H64&lt;1976),VLOOKUP(K64,Masterh!$F$11:$P$29,4),IF(AND(H64&gt;=1976,H64&lt;1981),VLOOKUP(K64,Masterh!$F$11:$P$29,3),IF(AND(H64&gt;=1981,H64&lt;1986),VLOOKUP(K64,Masterh!$F$11:$P$29,2),"SENIOR")))))))))))</f>
        <v>#N/A</v>
      </c>
      <c r="AO64" s="37" t="e">
        <f>IF(AND(H64&lt;1951),VLOOKUP(K64,Masterf!$F$11:$N$25,9),IF(AND(H64&gt;=1951,H64&lt;1956),VLOOKUP(K64,Masterf!$F$11:$N$25,8),IF(AND(H64&gt;=1956,H64&lt;1961),VLOOKUP(K64,Masterf!$F$11:$N$25,7),IF(AND(H64&gt;=1961,H64&lt;1966),VLOOKUP(K64,Masterf!$F$11:$N$25,6),IF(AND(H64&gt;=1966,H64&lt;1971),VLOOKUP(K64,Masterf!$F$11:$N$25,5),IF(AND(H64&gt;=1971,H64&lt;1976),VLOOKUP(K64,Masterf!$F$11:$N$25,4),IF(AND(H64&gt;=1976,H64&lt;1981),VLOOKUP(K64,Masterf!$F$11:$N$25,3),IF(AND(H64&gt;=1981,H64&lt;1986),VLOOKUP(K64,Masterf!$F$11:$N$25,2),"SENIOR"))))))))</f>
        <v>#N/A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</row>
    <row r="65" spans="2:124" s="5" customFormat="1" ht="30" customHeight="1" x14ac:dyDescent="0.2">
      <c r="B65" s="170"/>
      <c r="C65" s="171"/>
      <c r="D65" s="172"/>
      <c r="E65" s="173"/>
      <c r="F65" s="174" t="s">
        <v>30</v>
      </c>
      <c r="G65" s="175" t="s">
        <v>30</v>
      </c>
      <c r="H65" s="176"/>
      <c r="I65" s="177"/>
      <c r="J65" s="178" t="s">
        <v>30</v>
      </c>
      <c r="K65" s="179"/>
      <c r="L65" s="180"/>
      <c r="M65" s="181"/>
      <c r="N65" s="181"/>
      <c r="O65" s="182" t="str">
        <f t="shared" si="3"/>
        <v/>
      </c>
      <c r="P65" s="180"/>
      <c r="Q65" s="181"/>
      <c r="R65" s="181"/>
      <c r="S65" s="182" t="str">
        <f t="shared" si="4"/>
        <v/>
      </c>
      <c r="T65" s="207" t="str">
        <f t="shared" si="5"/>
        <v/>
      </c>
      <c r="U65" s="183" t="str">
        <f t="shared" si="8"/>
        <v xml:space="preserve">   </v>
      </c>
      <c r="V65" s="184" t="str">
        <f t="shared" si="6"/>
        <v xml:space="preserve"> </v>
      </c>
      <c r="W65" s="185" t="str">
        <f t="shared" si="7"/>
        <v/>
      </c>
      <c r="X65" s="209" t="str">
        <f>IF(E65="","",W65*VLOOKUP(2020-H65,Masterh!C$17:D$72,2,FALSE))</f>
        <v/>
      </c>
      <c r="Y65" s="73"/>
      <c r="AA65" s="37"/>
      <c r="AB65" s="32" t="e">
        <f>IF(E65="H",T65-HLOOKUP(V65,Masterh!$C$1:$CX$9,2,FALSE),T65-HLOOKUP(V65,Masterf!$C$1:$CD$9,2,FALSE))</f>
        <v>#VALUE!</v>
      </c>
      <c r="AC65" s="32" t="e">
        <f>IF(E65="H",T65-HLOOKUP(V65,Masterh!$C$1:$CX$9,3,FALSE),T65-HLOOKUP(V65,Masterf!$C$1:$CD$9,3,FALSE))</f>
        <v>#VALUE!</v>
      </c>
      <c r="AD65" s="32" t="e">
        <f>IF(E65="H",T65-HLOOKUP(V65,Masterh!$C$1:$CX$9,4,FALSE),T65-HLOOKUP(V65,Masterf!$C$1:$CD$9,4,FALSE))</f>
        <v>#VALUE!</v>
      </c>
      <c r="AE65" s="32" t="e">
        <f>IF(E65="H",T65-HLOOKUP(V65,Masterh!$C$1:$CX$9,5,FALSE),T65-HLOOKUP(V65,Masterf!$C$1:$CD$9,5,FALSE))</f>
        <v>#VALUE!</v>
      </c>
      <c r="AF65" s="32" t="e">
        <f>IF(E65="H",T65-HLOOKUP(V65,Masterh!$C$1:$CX$9,6,FALSE),T65-HLOOKUP(V65,Masterf!$C$1:$CD$9,6,FALSE))</f>
        <v>#VALUE!</v>
      </c>
      <c r="AG65" s="32" t="e">
        <f>IF(E65="H",T65-HLOOKUP(V65,Masterh!$C$1:$CX$9,7,FALSE),T65-HLOOKUP(V65,Masterf!$C$1:$CD$9,7,FALSE))</f>
        <v>#VALUE!</v>
      </c>
      <c r="AH65" s="32" t="e">
        <f>IF(E65="H",T65-HLOOKUP(V65,Masterh!$C$1:$CX$9,8,FALSE),T65-HLOOKUP(V65,Masterf!$C$1:$CD$9,8,FALSE))</f>
        <v>#VALUE!</v>
      </c>
      <c r="AI65" s="32" t="e">
        <f>IF(E65="H",T65-HLOOKUP(V65,Masterh!$C$1:$CX$9,9,FALSE),T65-HLOOKUP(V65,Masterf!$C$1:$CD$9,9,FALSE))</f>
        <v>#VALUE!</v>
      </c>
      <c r="AJ65" s="51" t="str">
        <f t="shared" si="0"/>
        <v xml:space="preserve"> </v>
      </c>
      <c r="AK65" s="37"/>
      <c r="AL65" s="52" t="str">
        <f t="shared" si="1"/>
        <v xml:space="preserve"> </v>
      </c>
      <c r="AM65" s="53" t="str">
        <f t="shared" si="2"/>
        <v xml:space="preserve"> </v>
      </c>
      <c r="AN65" s="37" t="e">
        <f>IF(AND(H65&lt;1920),VLOOKUP(K65,Masterh!$F$11:$P$29,11),IF(AND(H65&gt;=1920,H65&lt;1941),VLOOKUP(K65,Masterh!$F$11:$P$29,11),IF(AND(H65&gt;=1941,H65&lt;1946),VLOOKUP(K65,Masterh!$F$11:$P$29,10),IF(AND(H65&gt;=1946,H65&lt;1951),VLOOKUP(K65,Masterh!$F$11:$P$29,9),IF(AND(H65&gt;=1951,H65&lt;1956),VLOOKUP(K65,Masterh!$F$11:$P$29,8),IF(AND(H65&gt;=1956,H65&lt;1961),VLOOKUP(K65,Masterh!$F$11:$P$29,7),IF(AND(H65&gt;=1961,H65&lt;1966),VLOOKUP(K65,Masterh!$F$11:$P$29,6),IF(AND(H65&gt;=1966,H65&lt;1971),VLOOKUP(K65,Masterh!$F$11:$P$29,5),IF(AND(H65&gt;=1971,H65&lt;1976),VLOOKUP(K65,Masterh!$F$11:$P$29,4),IF(AND(H65&gt;=1976,H65&lt;1981),VLOOKUP(K65,Masterh!$F$11:$P$29,3),IF(AND(H65&gt;=1981,H65&lt;1986),VLOOKUP(K65,Masterh!$F$11:$P$29,2),"SENIOR")))))))))))</f>
        <v>#N/A</v>
      </c>
      <c r="AO65" s="37" t="e">
        <f>IF(AND(H65&lt;1951),VLOOKUP(K65,Masterf!$F$11:$N$25,9),IF(AND(H65&gt;=1951,H65&lt;1956),VLOOKUP(K65,Masterf!$F$11:$N$25,8),IF(AND(H65&gt;=1956,H65&lt;1961),VLOOKUP(K65,Masterf!$F$11:$N$25,7),IF(AND(H65&gt;=1961,H65&lt;1966),VLOOKUP(K65,Masterf!$F$11:$N$25,6),IF(AND(H65&gt;=1966,H65&lt;1971),VLOOKUP(K65,Masterf!$F$11:$N$25,5),IF(AND(H65&gt;=1971,H65&lt;1976),VLOOKUP(K65,Masterf!$F$11:$N$25,4),IF(AND(H65&gt;=1976,H65&lt;1981),VLOOKUP(K65,Masterf!$F$11:$N$25,3),IF(AND(H65&gt;=1981,H65&lt;1986),VLOOKUP(K65,Masterf!$F$11:$N$25,2),"SENIOR"))))))))</f>
        <v>#N/A</v>
      </c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</row>
    <row r="66" spans="2:124" s="5" customFormat="1" ht="30" customHeight="1" x14ac:dyDescent="0.2">
      <c r="B66" s="170"/>
      <c r="C66" s="171"/>
      <c r="D66" s="172"/>
      <c r="E66" s="173"/>
      <c r="F66" s="174" t="s">
        <v>30</v>
      </c>
      <c r="G66" s="175" t="s">
        <v>30</v>
      </c>
      <c r="H66" s="176"/>
      <c r="I66" s="177"/>
      <c r="J66" s="178" t="s">
        <v>30</v>
      </c>
      <c r="K66" s="179"/>
      <c r="L66" s="180"/>
      <c r="M66" s="181"/>
      <c r="N66" s="181"/>
      <c r="O66" s="182" t="str">
        <f t="shared" si="3"/>
        <v/>
      </c>
      <c r="P66" s="180"/>
      <c r="Q66" s="181"/>
      <c r="R66" s="181"/>
      <c r="S66" s="182" t="str">
        <f t="shared" si="4"/>
        <v/>
      </c>
      <c r="T66" s="207" t="str">
        <f t="shared" si="5"/>
        <v/>
      </c>
      <c r="U66" s="183" t="str">
        <f t="shared" si="8"/>
        <v xml:space="preserve">   </v>
      </c>
      <c r="V66" s="184" t="str">
        <f t="shared" si="6"/>
        <v xml:space="preserve"> </v>
      </c>
      <c r="W66" s="185" t="str">
        <f t="shared" si="7"/>
        <v/>
      </c>
      <c r="X66" s="209" t="str">
        <f>IF(E66="","",W66*VLOOKUP(2020-H66,Masterh!C$17:D$72,2,FALSE))</f>
        <v/>
      </c>
      <c r="Y66" s="73"/>
      <c r="AA66" s="37"/>
      <c r="AB66" s="32" t="e">
        <f>IF(E66="H",T66-HLOOKUP(V66,Masterh!$C$1:$CX$9,2,FALSE),T66-HLOOKUP(V66,Masterf!$C$1:$CD$9,2,FALSE))</f>
        <v>#VALUE!</v>
      </c>
      <c r="AC66" s="32" t="e">
        <f>IF(E66="H",T66-HLOOKUP(V66,Masterh!$C$1:$CX$9,3,FALSE),T66-HLOOKUP(V66,Masterf!$C$1:$CD$9,3,FALSE))</f>
        <v>#VALUE!</v>
      </c>
      <c r="AD66" s="32" t="e">
        <f>IF(E66="H",T66-HLOOKUP(V66,Masterh!$C$1:$CX$9,4,FALSE),T66-HLOOKUP(V66,Masterf!$C$1:$CD$9,4,FALSE))</f>
        <v>#VALUE!</v>
      </c>
      <c r="AE66" s="32" t="e">
        <f>IF(E66="H",T66-HLOOKUP(V66,Masterh!$C$1:$CX$9,5,FALSE),T66-HLOOKUP(V66,Masterf!$C$1:$CD$9,5,FALSE))</f>
        <v>#VALUE!</v>
      </c>
      <c r="AF66" s="32" t="e">
        <f>IF(E66="H",T66-HLOOKUP(V66,Masterh!$C$1:$CX$9,6,FALSE),T66-HLOOKUP(V66,Masterf!$C$1:$CD$9,6,FALSE))</f>
        <v>#VALUE!</v>
      </c>
      <c r="AG66" s="32" t="e">
        <f>IF(E66="H",T66-HLOOKUP(V66,Masterh!$C$1:$CX$9,7,FALSE),T66-HLOOKUP(V66,Masterf!$C$1:$CD$9,7,FALSE))</f>
        <v>#VALUE!</v>
      </c>
      <c r="AH66" s="32" t="e">
        <f>IF(E66="H",T66-HLOOKUP(V66,Masterh!$C$1:$CX$9,8,FALSE),T66-HLOOKUP(V66,Masterf!$C$1:$CD$9,8,FALSE))</f>
        <v>#VALUE!</v>
      </c>
      <c r="AI66" s="32" t="e">
        <f>IF(E66="H",T66-HLOOKUP(V66,Masterh!$C$1:$CX$9,9,FALSE),T66-HLOOKUP(V66,Masterf!$C$1:$CD$9,9,FALSE))</f>
        <v>#VALUE!</v>
      </c>
      <c r="AJ66" s="51" t="str">
        <f t="shared" si="0"/>
        <v xml:space="preserve"> </v>
      </c>
      <c r="AK66" s="37"/>
      <c r="AL66" s="52" t="str">
        <f t="shared" si="1"/>
        <v xml:space="preserve"> </v>
      </c>
      <c r="AM66" s="53" t="str">
        <f t="shared" si="2"/>
        <v xml:space="preserve"> </v>
      </c>
      <c r="AN66" s="37" t="e">
        <f>IF(AND(H66&lt;1920),VLOOKUP(K66,Masterh!$F$11:$P$29,11),IF(AND(H66&gt;=1920,H66&lt;1941),VLOOKUP(K66,Masterh!$F$11:$P$29,11),IF(AND(H66&gt;=1941,H66&lt;1946),VLOOKUP(K66,Masterh!$F$11:$P$29,10),IF(AND(H66&gt;=1946,H66&lt;1951),VLOOKUP(K66,Masterh!$F$11:$P$29,9),IF(AND(H66&gt;=1951,H66&lt;1956),VLOOKUP(K66,Masterh!$F$11:$P$29,8),IF(AND(H66&gt;=1956,H66&lt;1961),VLOOKUP(K66,Masterh!$F$11:$P$29,7),IF(AND(H66&gt;=1961,H66&lt;1966),VLOOKUP(K66,Masterh!$F$11:$P$29,6),IF(AND(H66&gt;=1966,H66&lt;1971),VLOOKUP(K66,Masterh!$F$11:$P$29,5),IF(AND(H66&gt;=1971,H66&lt;1976),VLOOKUP(K66,Masterh!$F$11:$P$29,4),IF(AND(H66&gt;=1976,H66&lt;1981),VLOOKUP(K66,Masterh!$F$11:$P$29,3),IF(AND(H66&gt;=1981,H66&lt;1986),VLOOKUP(K66,Masterh!$F$11:$P$29,2),"SENIOR")))))))))))</f>
        <v>#N/A</v>
      </c>
      <c r="AO66" s="37" t="e">
        <f>IF(AND(H66&lt;1951),VLOOKUP(K66,Masterf!$F$11:$N$25,9),IF(AND(H66&gt;=1951,H66&lt;1956),VLOOKUP(K66,Masterf!$F$11:$N$25,8),IF(AND(H66&gt;=1956,H66&lt;1961),VLOOKUP(K66,Masterf!$F$11:$N$25,7),IF(AND(H66&gt;=1961,H66&lt;1966),VLOOKUP(K66,Masterf!$F$11:$N$25,6),IF(AND(H66&gt;=1966,H66&lt;1971),VLOOKUP(K66,Masterf!$F$11:$N$25,5),IF(AND(H66&gt;=1971,H66&lt;1976),VLOOKUP(K66,Masterf!$F$11:$N$25,4),IF(AND(H66&gt;=1976,H66&lt;1981),VLOOKUP(K66,Masterf!$F$11:$N$25,3),IF(AND(H66&gt;=1981,H66&lt;1986),VLOOKUP(K66,Masterf!$F$11:$N$25,2),"SENIOR"))))))))</f>
        <v>#N/A</v>
      </c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</row>
    <row r="67" spans="2:124" s="5" customFormat="1" ht="30" customHeight="1" x14ac:dyDescent="0.2">
      <c r="B67" s="170"/>
      <c r="C67" s="171"/>
      <c r="D67" s="172"/>
      <c r="E67" s="173"/>
      <c r="F67" s="174" t="s">
        <v>30</v>
      </c>
      <c r="G67" s="175" t="s">
        <v>30</v>
      </c>
      <c r="H67" s="176"/>
      <c r="I67" s="177"/>
      <c r="J67" s="178" t="s">
        <v>30</v>
      </c>
      <c r="K67" s="179"/>
      <c r="L67" s="180"/>
      <c r="M67" s="181"/>
      <c r="N67" s="181"/>
      <c r="O67" s="182" t="str">
        <f t="shared" si="3"/>
        <v/>
      </c>
      <c r="P67" s="180"/>
      <c r="Q67" s="181"/>
      <c r="R67" s="181"/>
      <c r="S67" s="182" t="str">
        <f t="shared" si="4"/>
        <v/>
      </c>
      <c r="T67" s="207" t="str">
        <f t="shared" si="5"/>
        <v/>
      </c>
      <c r="U67" s="183" t="str">
        <f t="shared" si="8"/>
        <v xml:space="preserve">   </v>
      </c>
      <c r="V67" s="184" t="str">
        <f t="shared" si="6"/>
        <v xml:space="preserve"> </v>
      </c>
      <c r="W67" s="185" t="str">
        <f t="shared" si="7"/>
        <v/>
      </c>
      <c r="X67" s="209" t="str">
        <f>IF(E67="","",W67*VLOOKUP(2020-H67,Masterh!C$17:D$72,2,FALSE))</f>
        <v/>
      </c>
      <c r="Y67" s="73"/>
      <c r="AA67" s="37"/>
      <c r="AB67" s="32" t="e">
        <f>IF(E67="H",T67-HLOOKUP(V67,Masterh!$C$1:$CX$9,2,FALSE),T67-HLOOKUP(V67,Masterf!$C$1:$CD$9,2,FALSE))</f>
        <v>#VALUE!</v>
      </c>
      <c r="AC67" s="32" t="e">
        <f>IF(E67="H",T67-HLOOKUP(V67,Masterh!$C$1:$CX$9,3,FALSE),T67-HLOOKUP(V67,Masterf!$C$1:$CD$9,3,FALSE))</f>
        <v>#VALUE!</v>
      </c>
      <c r="AD67" s="32" t="e">
        <f>IF(E67="H",T67-HLOOKUP(V67,Masterh!$C$1:$CX$9,4,FALSE),T67-HLOOKUP(V67,Masterf!$C$1:$CD$9,4,FALSE))</f>
        <v>#VALUE!</v>
      </c>
      <c r="AE67" s="32" t="e">
        <f>IF(E67="H",T67-HLOOKUP(V67,Masterh!$C$1:$CX$9,5,FALSE),T67-HLOOKUP(V67,Masterf!$C$1:$CD$9,5,FALSE))</f>
        <v>#VALUE!</v>
      </c>
      <c r="AF67" s="32" t="e">
        <f>IF(E67="H",T67-HLOOKUP(V67,Masterh!$C$1:$CX$9,6,FALSE),T67-HLOOKUP(V67,Masterf!$C$1:$CD$9,6,FALSE))</f>
        <v>#VALUE!</v>
      </c>
      <c r="AG67" s="32" t="e">
        <f>IF(E67="H",T67-HLOOKUP(V67,Masterh!$C$1:$CX$9,7,FALSE),T67-HLOOKUP(V67,Masterf!$C$1:$CD$9,7,FALSE))</f>
        <v>#VALUE!</v>
      </c>
      <c r="AH67" s="32" t="e">
        <f>IF(E67="H",T67-HLOOKUP(V67,Masterh!$C$1:$CX$9,8,FALSE),T67-HLOOKUP(V67,Masterf!$C$1:$CD$9,8,FALSE))</f>
        <v>#VALUE!</v>
      </c>
      <c r="AI67" s="32" t="e">
        <f>IF(E67="H",T67-HLOOKUP(V67,Masterh!$C$1:$CX$9,9,FALSE),T67-HLOOKUP(V67,Masterf!$C$1:$CD$9,9,FALSE))</f>
        <v>#VALUE!</v>
      </c>
      <c r="AJ67" s="51" t="str">
        <f t="shared" si="0"/>
        <v xml:space="preserve"> </v>
      </c>
      <c r="AK67" s="37"/>
      <c r="AL67" s="52" t="str">
        <f t="shared" si="1"/>
        <v xml:space="preserve"> </v>
      </c>
      <c r="AM67" s="53" t="str">
        <f t="shared" si="2"/>
        <v xml:space="preserve"> </v>
      </c>
      <c r="AN67" s="37" t="e">
        <f>IF(AND(H67&lt;1920),VLOOKUP(K67,Masterh!$F$11:$P$29,11),IF(AND(H67&gt;=1920,H67&lt;1941),VLOOKUP(K67,Masterh!$F$11:$P$29,11),IF(AND(H67&gt;=1941,H67&lt;1946),VLOOKUP(K67,Masterh!$F$11:$P$29,10),IF(AND(H67&gt;=1946,H67&lt;1951),VLOOKUP(K67,Masterh!$F$11:$P$29,9),IF(AND(H67&gt;=1951,H67&lt;1956),VLOOKUP(K67,Masterh!$F$11:$P$29,8),IF(AND(H67&gt;=1956,H67&lt;1961),VLOOKUP(K67,Masterh!$F$11:$P$29,7),IF(AND(H67&gt;=1961,H67&lt;1966),VLOOKUP(K67,Masterh!$F$11:$P$29,6),IF(AND(H67&gt;=1966,H67&lt;1971),VLOOKUP(K67,Masterh!$F$11:$P$29,5),IF(AND(H67&gt;=1971,H67&lt;1976),VLOOKUP(K67,Masterh!$F$11:$P$29,4),IF(AND(H67&gt;=1976,H67&lt;1981),VLOOKUP(K67,Masterh!$F$11:$P$29,3),IF(AND(H67&gt;=1981,H67&lt;1986),VLOOKUP(K67,Masterh!$F$11:$P$29,2),"SENIOR")))))))))))</f>
        <v>#N/A</v>
      </c>
      <c r="AO67" s="37" t="e">
        <f>IF(AND(H67&lt;1951),VLOOKUP(K67,Masterf!$F$11:$N$25,9),IF(AND(H67&gt;=1951,H67&lt;1956),VLOOKUP(K67,Masterf!$F$11:$N$25,8),IF(AND(H67&gt;=1956,H67&lt;1961),VLOOKUP(K67,Masterf!$F$11:$N$25,7),IF(AND(H67&gt;=1961,H67&lt;1966),VLOOKUP(K67,Masterf!$F$11:$N$25,6),IF(AND(H67&gt;=1966,H67&lt;1971),VLOOKUP(K67,Masterf!$F$11:$N$25,5),IF(AND(H67&gt;=1971,H67&lt;1976),VLOOKUP(K67,Masterf!$F$11:$N$25,4),IF(AND(H67&gt;=1976,H67&lt;1981),VLOOKUP(K67,Masterf!$F$11:$N$25,3),IF(AND(H67&gt;=1981,H67&lt;1986),VLOOKUP(K67,Masterf!$F$11:$N$25,2),"SENIOR"))))))))</f>
        <v>#N/A</v>
      </c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</row>
    <row r="68" spans="2:124" s="5" customFormat="1" ht="30" customHeight="1" x14ac:dyDescent="0.2">
      <c r="B68" s="170"/>
      <c r="C68" s="171"/>
      <c r="D68" s="172"/>
      <c r="E68" s="173"/>
      <c r="F68" s="174" t="s">
        <v>30</v>
      </c>
      <c r="G68" s="175" t="s">
        <v>30</v>
      </c>
      <c r="H68" s="176"/>
      <c r="I68" s="177"/>
      <c r="J68" s="178" t="s">
        <v>30</v>
      </c>
      <c r="K68" s="179"/>
      <c r="L68" s="180"/>
      <c r="M68" s="181"/>
      <c r="N68" s="181"/>
      <c r="O68" s="182" t="str">
        <f t="shared" si="3"/>
        <v/>
      </c>
      <c r="P68" s="180"/>
      <c r="Q68" s="181"/>
      <c r="R68" s="181"/>
      <c r="S68" s="182" t="str">
        <f t="shared" si="4"/>
        <v/>
      </c>
      <c r="T68" s="207" t="str">
        <f t="shared" si="5"/>
        <v/>
      </c>
      <c r="U68" s="183" t="str">
        <f t="shared" si="8"/>
        <v xml:space="preserve">   </v>
      </c>
      <c r="V68" s="184" t="str">
        <f t="shared" si="6"/>
        <v xml:space="preserve"> </v>
      </c>
      <c r="W68" s="185" t="str">
        <f t="shared" si="7"/>
        <v/>
      </c>
      <c r="X68" s="209" t="str">
        <f>IF(E68="","",W68*VLOOKUP(2020-H68,Masterh!C$17:D$72,2,FALSE))</f>
        <v/>
      </c>
      <c r="Y68" s="73"/>
      <c r="AA68" s="37"/>
      <c r="AB68" s="32" t="e">
        <f>IF(E68="H",T68-HLOOKUP(V68,Masterh!$C$1:$CX$9,2,FALSE),T68-HLOOKUP(V68,Masterf!$C$1:$CD$9,2,FALSE))</f>
        <v>#VALUE!</v>
      </c>
      <c r="AC68" s="32" t="e">
        <f>IF(E68="H",T68-HLOOKUP(V68,Masterh!$C$1:$CX$9,3,FALSE),T68-HLOOKUP(V68,Masterf!$C$1:$CD$9,3,FALSE))</f>
        <v>#VALUE!</v>
      </c>
      <c r="AD68" s="32" t="e">
        <f>IF(E68="H",T68-HLOOKUP(V68,Masterh!$C$1:$CX$9,4,FALSE),T68-HLOOKUP(V68,Masterf!$C$1:$CD$9,4,FALSE))</f>
        <v>#VALUE!</v>
      </c>
      <c r="AE68" s="32" t="e">
        <f>IF(E68="H",T68-HLOOKUP(V68,Masterh!$C$1:$CX$9,5,FALSE),T68-HLOOKUP(V68,Masterf!$C$1:$CD$9,5,FALSE))</f>
        <v>#VALUE!</v>
      </c>
      <c r="AF68" s="32" t="e">
        <f>IF(E68="H",T68-HLOOKUP(V68,Masterh!$C$1:$CX$9,6,FALSE),T68-HLOOKUP(V68,Masterf!$C$1:$CD$9,6,FALSE))</f>
        <v>#VALUE!</v>
      </c>
      <c r="AG68" s="32" t="e">
        <f>IF(E68="H",T68-HLOOKUP(V68,Masterh!$C$1:$CX$9,7,FALSE),T68-HLOOKUP(V68,Masterf!$C$1:$CD$9,7,FALSE))</f>
        <v>#VALUE!</v>
      </c>
      <c r="AH68" s="32" t="e">
        <f>IF(E68="H",T68-HLOOKUP(V68,Masterh!$C$1:$CX$9,8,FALSE),T68-HLOOKUP(V68,Masterf!$C$1:$CD$9,8,FALSE))</f>
        <v>#VALUE!</v>
      </c>
      <c r="AI68" s="32" t="e">
        <f>IF(E68="H",T68-HLOOKUP(V68,Masterh!$C$1:$CX$9,9,FALSE),T68-HLOOKUP(V68,Masterf!$C$1:$CD$9,9,FALSE))</f>
        <v>#VALUE!</v>
      </c>
      <c r="AJ68" s="51" t="str">
        <f t="shared" si="0"/>
        <v xml:space="preserve"> </v>
      </c>
      <c r="AK68" s="37"/>
      <c r="AL68" s="52" t="str">
        <f t="shared" si="1"/>
        <v xml:space="preserve"> </v>
      </c>
      <c r="AM68" s="53" t="str">
        <f t="shared" si="2"/>
        <v xml:space="preserve"> </v>
      </c>
      <c r="AN68" s="37" t="e">
        <f>IF(AND(H68&lt;1920),VLOOKUP(K68,Masterh!$F$11:$P$29,11),IF(AND(H68&gt;=1920,H68&lt;1941),VLOOKUP(K68,Masterh!$F$11:$P$29,11),IF(AND(H68&gt;=1941,H68&lt;1946),VLOOKUP(K68,Masterh!$F$11:$P$29,10),IF(AND(H68&gt;=1946,H68&lt;1951),VLOOKUP(K68,Masterh!$F$11:$P$29,9),IF(AND(H68&gt;=1951,H68&lt;1956),VLOOKUP(K68,Masterh!$F$11:$P$29,8),IF(AND(H68&gt;=1956,H68&lt;1961),VLOOKUP(K68,Masterh!$F$11:$P$29,7),IF(AND(H68&gt;=1961,H68&lt;1966),VLOOKUP(K68,Masterh!$F$11:$P$29,6),IF(AND(H68&gt;=1966,H68&lt;1971),VLOOKUP(K68,Masterh!$F$11:$P$29,5),IF(AND(H68&gt;=1971,H68&lt;1976),VLOOKUP(K68,Masterh!$F$11:$P$29,4),IF(AND(H68&gt;=1976,H68&lt;1981),VLOOKUP(K68,Masterh!$F$11:$P$29,3),IF(AND(H68&gt;=1981,H68&lt;1986),VLOOKUP(K68,Masterh!$F$11:$P$29,2),"SENIOR")))))))))))</f>
        <v>#N/A</v>
      </c>
      <c r="AO68" s="37" t="e">
        <f>IF(AND(H68&lt;1951),VLOOKUP(K68,Masterf!$F$11:$N$25,9),IF(AND(H68&gt;=1951,H68&lt;1956),VLOOKUP(K68,Masterf!$F$11:$N$25,8),IF(AND(H68&gt;=1956,H68&lt;1961),VLOOKUP(K68,Masterf!$F$11:$N$25,7),IF(AND(H68&gt;=1961,H68&lt;1966),VLOOKUP(K68,Masterf!$F$11:$N$25,6),IF(AND(H68&gt;=1966,H68&lt;1971),VLOOKUP(K68,Masterf!$F$11:$N$25,5),IF(AND(H68&gt;=1971,H68&lt;1976),VLOOKUP(K68,Masterf!$F$11:$N$25,4),IF(AND(H68&gt;=1976,H68&lt;1981),VLOOKUP(K68,Masterf!$F$11:$N$25,3),IF(AND(H68&gt;=1981,H68&lt;1986),VLOOKUP(K68,Masterf!$F$11:$N$25,2),"SENIOR"))))))))</f>
        <v>#N/A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</row>
    <row r="69" spans="2:124" s="5" customFormat="1" ht="30" customHeight="1" x14ac:dyDescent="0.2">
      <c r="B69" s="170"/>
      <c r="C69" s="171"/>
      <c r="D69" s="172"/>
      <c r="E69" s="173"/>
      <c r="F69" s="174" t="s">
        <v>30</v>
      </c>
      <c r="G69" s="175" t="s">
        <v>30</v>
      </c>
      <c r="H69" s="176"/>
      <c r="I69" s="177"/>
      <c r="J69" s="178"/>
      <c r="K69" s="179"/>
      <c r="L69" s="180"/>
      <c r="M69" s="181"/>
      <c r="N69" s="181"/>
      <c r="O69" s="182" t="str">
        <f t="shared" si="3"/>
        <v/>
      </c>
      <c r="P69" s="180"/>
      <c r="Q69" s="181"/>
      <c r="R69" s="181"/>
      <c r="S69" s="182" t="str">
        <f t="shared" si="4"/>
        <v/>
      </c>
      <c r="T69" s="207" t="str">
        <f t="shared" si="5"/>
        <v/>
      </c>
      <c r="U69" s="183" t="str">
        <f t="shared" si="8"/>
        <v xml:space="preserve">   </v>
      </c>
      <c r="V69" s="184" t="str">
        <f t="shared" si="6"/>
        <v xml:space="preserve"> </v>
      </c>
      <c r="W69" s="185" t="str">
        <f t="shared" si="7"/>
        <v/>
      </c>
      <c r="X69" s="209" t="str">
        <f>IF(E69="","",W69*VLOOKUP(2020-H69,Masterh!C$17:D$72,2,FALSE))</f>
        <v/>
      </c>
      <c r="Y69" s="73"/>
      <c r="AA69" s="37"/>
      <c r="AB69" s="32" t="e">
        <f>IF(E69="H",T69-HLOOKUP(V69,Masterh!$C$1:$CX$9,2,FALSE),T69-HLOOKUP(V69,Masterf!$C$1:$CD$9,2,FALSE))</f>
        <v>#VALUE!</v>
      </c>
      <c r="AC69" s="32" t="e">
        <f>IF(E69="H",T69-HLOOKUP(V69,Masterh!$C$1:$CX$9,3,FALSE),T69-HLOOKUP(V69,Masterf!$C$1:$CD$9,3,FALSE))</f>
        <v>#VALUE!</v>
      </c>
      <c r="AD69" s="32" t="e">
        <f>IF(E69="H",T69-HLOOKUP(V69,Masterh!$C$1:$CX$9,4,FALSE),T69-HLOOKUP(V69,Masterf!$C$1:$CD$9,4,FALSE))</f>
        <v>#VALUE!</v>
      </c>
      <c r="AE69" s="32" t="e">
        <f>IF(E69="H",T69-HLOOKUP(V69,Masterh!$C$1:$CX$9,5,FALSE),T69-HLOOKUP(V69,Masterf!$C$1:$CD$9,5,FALSE))</f>
        <v>#VALUE!</v>
      </c>
      <c r="AF69" s="32" t="e">
        <f>IF(E69="H",T69-HLOOKUP(V69,Masterh!$C$1:$CX$9,6,FALSE),T69-HLOOKUP(V69,Masterf!$C$1:$CD$9,6,FALSE))</f>
        <v>#VALUE!</v>
      </c>
      <c r="AG69" s="32" t="e">
        <f>IF(E69="H",T69-HLOOKUP(V69,Masterh!$C$1:$CX$9,7,FALSE),T69-HLOOKUP(V69,Masterf!$C$1:$CD$9,7,FALSE))</f>
        <v>#VALUE!</v>
      </c>
      <c r="AH69" s="32" t="e">
        <f>IF(E69="H",T69-HLOOKUP(V69,Masterh!$C$1:$CX$9,8,FALSE),T69-HLOOKUP(V69,Masterf!$C$1:$CD$9,8,FALSE))</f>
        <v>#VALUE!</v>
      </c>
      <c r="AI69" s="32" t="e">
        <f>IF(E69="H",T69-HLOOKUP(V69,Masterh!$C$1:$CX$9,9,FALSE),T69-HLOOKUP(V69,Masterf!$C$1:$CD$9,9,FALSE))</f>
        <v>#VALUE!</v>
      </c>
      <c r="AJ69" s="51" t="str">
        <f t="shared" si="0"/>
        <v xml:space="preserve"> </v>
      </c>
      <c r="AK69" s="37"/>
      <c r="AL69" s="52" t="str">
        <f t="shared" si="1"/>
        <v xml:space="preserve"> </v>
      </c>
      <c r="AM69" s="53" t="str">
        <f t="shared" si="2"/>
        <v xml:space="preserve"> </v>
      </c>
      <c r="AN69" s="37" t="e">
        <f>IF(AND(H69&lt;1920),VLOOKUP(K69,Masterh!$F$11:$P$29,11),IF(AND(H69&gt;=1920,H69&lt;1941),VLOOKUP(K69,Masterh!$F$11:$P$29,11),IF(AND(H69&gt;=1941,H69&lt;1946),VLOOKUP(K69,Masterh!$F$11:$P$29,10),IF(AND(H69&gt;=1946,H69&lt;1951),VLOOKUP(K69,Masterh!$F$11:$P$29,9),IF(AND(H69&gt;=1951,H69&lt;1956),VLOOKUP(K69,Masterh!$F$11:$P$29,8),IF(AND(H69&gt;=1956,H69&lt;1961),VLOOKUP(K69,Masterh!$F$11:$P$29,7),IF(AND(H69&gt;=1961,H69&lt;1966),VLOOKUP(K69,Masterh!$F$11:$P$29,6),IF(AND(H69&gt;=1966,H69&lt;1971),VLOOKUP(K69,Masterh!$F$11:$P$29,5),IF(AND(H69&gt;=1971,H69&lt;1976),VLOOKUP(K69,Masterh!$F$11:$P$29,4),IF(AND(H69&gt;=1976,H69&lt;1981),VLOOKUP(K69,Masterh!$F$11:$P$29,3),IF(AND(H69&gt;=1981,H69&lt;1986),VLOOKUP(K69,Masterh!$F$11:$P$29,2),"SENIOR")))))))))))</f>
        <v>#N/A</v>
      </c>
      <c r="AO69" s="37" t="e">
        <f>IF(AND(H69&lt;1951),VLOOKUP(K69,Masterf!$F$11:$N$25,9),IF(AND(H69&gt;=1951,H69&lt;1956),VLOOKUP(K69,Masterf!$F$11:$N$25,8),IF(AND(H69&gt;=1956,H69&lt;1961),VLOOKUP(K69,Masterf!$F$11:$N$25,7),IF(AND(H69&gt;=1961,H69&lt;1966),VLOOKUP(K69,Masterf!$F$11:$N$25,6),IF(AND(H69&gt;=1966,H69&lt;1971),VLOOKUP(K69,Masterf!$F$11:$N$25,5),IF(AND(H69&gt;=1971,H69&lt;1976),VLOOKUP(K69,Masterf!$F$11:$N$25,4),IF(AND(H69&gt;=1976,H69&lt;1981),VLOOKUP(K69,Masterf!$F$11:$N$25,3),IF(AND(H69&gt;=1981,H69&lt;1986),VLOOKUP(K69,Masterf!$F$11:$N$25,2),"SENIOR"))))))))</f>
        <v>#N/A</v>
      </c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</row>
    <row r="70" spans="2:124" s="5" customFormat="1" ht="30" customHeight="1" x14ac:dyDescent="0.2">
      <c r="B70" s="170"/>
      <c r="C70" s="171"/>
      <c r="D70" s="172"/>
      <c r="E70" s="173"/>
      <c r="F70" s="174" t="s">
        <v>30</v>
      </c>
      <c r="G70" s="175" t="s">
        <v>30</v>
      </c>
      <c r="H70" s="176"/>
      <c r="I70" s="177"/>
      <c r="J70" s="178"/>
      <c r="K70" s="179"/>
      <c r="L70" s="180"/>
      <c r="M70" s="181"/>
      <c r="N70" s="181"/>
      <c r="O70" s="182" t="str">
        <f t="shared" si="3"/>
        <v/>
      </c>
      <c r="P70" s="180"/>
      <c r="Q70" s="181"/>
      <c r="R70" s="181"/>
      <c r="S70" s="182" t="str">
        <f t="shared" si="4"/>
        <v/>
      </c>
      <c r="T70" s="207" t="str">
        <f t="shared" si="5"/>
        <v/>
      </c>
      <c r="U70" s="183" t="str">
        <f t="shared" si="8"/>
        <v xml:space="preserve">   </v>
      </c>
      <c r="V70" s="184" t="str">
        <f t="shared" si="6"/>
        <v xml:space="preserve"> </v>
      </c>
      <c r="W70" s="185" t="str">
        <f t="shared" si="7"/>
        <v/>
      </c>
      <c r="X70" s="209" t="str">
        <f>IF(E70="","",W70*VLOOKUP(2020-H70,Masterh!C$17:D$72,2,FALSE))</f>
        <v/>
      </c>
      <c r="Y70" s="73"/>
      <c r="AA70" s="37"/>
      <c r="AB70" s="32" t="e">
        <f>IF(E70="H",T70-HLOOKUP(V70,Masterh!$C$1:$CX$9,2,FALSE),T70-HLOOKUP(V70,Masterf!$C$1:$CD$9,2,FALSE))</f>
        <v>#VALUE!</v>
      </c>
      <c r="AC70" s="32" t="e">
        <f>IF(E70="H",T70-HLOOKUP(V70,Masterh!$C$1:$CX$9,3,FALSE),T70-HLOOKUP(V70,Masterf!$C$1:$CD$9,3,FALSE))</f>
        <v>#VALUE!</v>
      </c>
      <c r="AD70" s="32" t="e">
        <f>IF(E70="H",T70-HLOOKUP(V70,Masterh!$C$1:$CX$9,4,FALSE),T70-HLOOKUP(V70,Masterf!$C$1:$CD$9,4,FALSE))</f>
        <v>#VALUE!</v>
      </c>
      <c r="AE70" s="32" t="e">
        <f>IF(E70="H",T70-HLOOKUP(V70,Masterh!$C$1:$CX$9,5,FALSE),T70-HLOOKUP(V70,Masterf!$C$1:$CD$9,5,FALSE))</f>
        <v>#VALUE!</v>
      </c>
      <c r="AF70" s="32" t="e">
        <f>IF(E70="H",T70-HLOOKUP(V70,Masterh!$C$1:$CX$9,6,FALSE),T70-HLOOKUP(V70,Masterf!$C$1:$CD$9,6,FALSE))</f>
        <v>#VALUE!</v>
      </c>
      <c r="AG70" s="32" t="e">
        <f>IF(E70="H",T70-HLOOKUP(V70,Masterh!$C$1:$CX$9,7,FALSE),T70-HLOOKUP(V70,Masterf!$C$1:$CD$9,7,FALSE))</f>
        <v>#VALUE!</v>
      </c>
      <c r="AH70" s="32" t="e">
        <f>IF(E70="H",T70-HLOOKUP(V70,Masterh!$C$1:$CX$9,8,FALSE),T70-HLOOKUP(V70,Masterf!$C$1:$CD$9,8,FALSE))</f>
        <v>#VALUE!</v>
      </c>
      <c r="AI70" s="32" t="e">
        <f>IF(E70="H",T70-HLOOKUP(V70,Masterh!$C$1:$CX$9,9,FALSE),T70-HLOOKUP(V70,Masterf!$C$1:$CD$9,9,FALSE))</f>
        <v>#VALUE!</v>
      </c>
      <c r="AJ70" s="51" t="str">
        <f t="shared" si="0"/>
        <v xml:space="preserve"> </v>
      </c>
      <c r="AK70" s="37"/>
      <c r="AL70" s="52" t="str">
        <f t="shared" si="1"/>
        <v xml:space="preserve"> </v>
      </c>
      <c r="AM70" s="53" t="str">
        <f t="shared" si="2"/>
        <v xml:space="preserve"> </v>
      </c>
      <c r="AN70" s="37" t="e">
        <f>IF(AND(H70&lt;1920),VLOOKUP(K70,Masterh!$F$11:$P$29,11),IF(AND(H70&gt;=1920,H70&lt;1941),VLOOKUP(K70,Masterh!$F$11:$P$29,11),IF(AND(H70&gt;=1941,H70&lt;1946),VLOOKUP(K70,Masterh!$F$11:$P$29,10),IF(AND(H70&gt;=1946,H70&lt;1951),VLOOKUP(K70,Masterh!$F$11:$P$29,9),IF(AND(H70&gt;=1951,H70&lt;1956),VLOOKUP(K70,Masterh!$F$11:$P$29,8),IF(AND(H70&gt;=1956,H70&lt;1961),VLOOKUP(K70,Masterh!$F$11:$P$29,7),IF(AND(H70&gt;=1961,H70&lt;1966),VLOOKUP(K70,Masterh!$F$11:$P$29,6),IF(AND(H70&gt;=1966,H70&lt;1971),VLOOKUP(K70,Masterh!$F$11:$P$29,5),IF(AND(H70&gt;=1971,H70&lt;1976),VLOOKUP(K70,Masterh!$F$11:$P$29,4),IF(AND(H70&gt;=1976,H70&lt;1981),VLOOKUP(K70,Masterh!$F$11:$P$29,3),IF(AND(H70&gt;=1981,H70&lt;1986),VLOOKUP(K70,Masterh!$F$11:$P$29,2),"SENIOR")))))))))))</f>
        <v>#N/A</v>
      </c>
      <c r="AO70" s="37" t="e">
        <f>IF(AND(H70&lt;1951),VLOOKUP(K70,Masterf!$F$11:$N$25,9),IF(AND(H70&gt;=1951,H70&lt;1956),VLOOKUP(K70,Masterf!$F$11:$N$25,8),IF(AND(H70&gt;=1956,H70&lt;1961),VLOOKUP(K70,Masterf!$F$11:$N$25,7),IF(AND(H70&gt;=1961,H70&lt;1966),VLOOKUP(K70,Masterf!$F$11:$N$25,6),IF(AND(H70&gt;=1966,H70&lt;1971),VLOOKUP(K70,Masterf!$F$11:$N$25,5),IF(AND(H70&gt;=1971,H70&lt;1976),VLOOKUP(K70,Masterf!$F$11:$N$25,4),IF(AND(H70&gt;=1976,H70&lt;1981),VLOOKUP(K70,Masterf!$F$11:$N$25,3),IF(AND(H70&gt;=1981,H70&lt;1986),VLOOKUP(K70,Masterf!$F$11:$N$25,2),"SENIOR"))))))))</f>
        <v>#N/A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</row>
    <row r="71" spans="2:124" s="5" customFormat="1" ht="30" customHeight="1" x14ac:dyDescent="0.2">
      <c r="B71" s="170"/>
      <c r="C71" s="171"/>
      <c r="D71" s="172"/>
      <c r="E71" s="173"/>
      <c r="F71" s="174" t="s">
        <v>30</v>
      </c>
      <c r="G71" s="175" t="s">
        <v>30</v>
      </c>
      <c r="H71" s="176"/>
      <c r="I71" s="177"/>
      <c r="J71" s="178"/>
      <c r="K71" s="179"/>
      <c r="L71" s="180"/>
      <c r="M71" s="181"/>
      <c r="N71" s="181"/>
      <c r="O71" s="182" t="str">
        <f t="shared" si="3"/>
        <v/>
      </c>
      <c r="P71" s="180"/>
      <c r="Q71" s="181"/>
      <c r="R71" s="181"/>
      <c r="S71" s="182" t="str">
        <f t="shared" si="4"/>
        <v/>
      </c>
      <c r="T71" s="207" t="str">
        <f t="shared" si="5"/>
        <v/>
      </c>
      <c r="U71" s="183" t="str">
        <f t="shared" si="8"/>
        <v xml:space="preserve">   </v>
      </c>
      <c r="V71" s="184" t="str">
        <f t="shared" si="6"/>
        <v xml:space="preserve"> </v>
      </c>
      <c r="W71" s="185" t="str">
        <f t="shared" si="7"/>
        <v/>
      </c>
      <c r="X71" s="209" t="str">
        <f>IF(E71="","",W71*VLOOKUP(2020-H71,Masterh!C$17:D$72,2,FALSE))</f>
        <v/>
      </c>
      <c r="Y71" s="73"/>
      <c r="AA71" s="37"/>
      <c r="AB71" s="32" t="e">
        <f>IF(E71="H",T71-HLOOKUP(V71,Masterh!$C$1:$CX$9,2,FALSE),T71-HLOOKUP(V71,Masterf!$C$1:$CD$9,2,FALSE))</f>
        <v>#VALUE!</v>
      </c>
      <c r="AC71" s="32" t="e">
        <f>IF(E71="H",T71-HLOOKUP(V71,Masterh!$C$1:$CX$9,3,FALSE),T71-HLOOKUP(V71,Masterf!$C$1:$CD$9,3,FALSE))</f>
        <v>#VALUE!</v>
      </c>
      <c r="AD71" s="32" t="e">
        <f>IF(E71="H",T71-HLOOKUP(V71,Masterh!$C$1:$CX$9,4,FALSE),T71-HLOOKUP(V71,Masterf!$C$1:$CD$9,4,FALSE))</f>
        <v>#VALUE!</v>
      </c>
      <c r="AE71" s="32" t="e">
        <f>IF(E71="H",T71-HLOOKUP(V71,Masterh!$C$1:$CX$9,5,FALSE),T71-HLOOKUP(V71,Masterf!$C$1:$CD$9,5,FALSE))</f>
        <v>#VALUE!</v>
      </c>
      <c r="AF71" s="32" t="e">
        <f>IF(E71="H",T71-HLOOKUP(V71,Masterh!$C$1:$CX$9,6,FALSE),T71-HLOOKUP(V71,Masterf!$C$1:$CD$9,6,FALSE))</f>
        <v>#VALUE!</v>
      </c>
      <c r="AG71" s="32" t="e">
        <f>IF(E71="H",T71-HLOOKUP(V71,Masterh!$C$1:$CX$9,7,FALSE),T71-HLOOKUP(V71,Masterf!$C$1:$CD$9,7,FALSE))</f>
        <v>#VALUE!</v>
      </c>
      <c r="AH71" s="32" t="e">
        <f>IF(E71="H",T71-HLOOKUP(V71,Masterh!$C$1:$CX$9,8,FALSE),T71-HLOOKUP(V71,Masterf!$C$1:$CD$9,8,FALSE))</f>
        <v>#VALUE!</v>
      </c>
      <c r="AI71" s="32" t="e">
        <f>IF(E71="H",T71-HLOOKUP(V71,Masterh!$C$1:$CX$9,9,FALSE),T71-HLOOKUP(V71,Masterf!$C$1:$CD$9,9,FALSE))</f>
        <v>#VALUE!</v>
      </c>
      <c r="AJ71" s="51" t="str">
        <f t="shared" ref="AJ71:AJ134" si="9">IF(E71=0," ",IF(AI71&gt;=0,$AI$5,IF(AH71&gt;=0,$AH$5,IF(AG71&gt;=0,$AG$5,IF(AF71&gt;=0,$AF$5,IF(AE71&gt;=0,$AE$5,IF(AD71&gt;=0,$AD$5,IF(AC71&gt;=0,$AC$5,$AB$5))))))))</f>
        <v xml:space="preserve"> </v>
      </c>
      <c r="AK71" s="37"/>
      <c r="AL71" s="52" t="str">
        <f t="shared" ref="AL71:AL134" si="10">IF(AJ71="","",AJ71)</f>
        <v xml:space="preserve"> </v>
      </c>
      <c r="AM71" s="53" t="str">
        <f t="shared" ref="AM71:AM134" si="11">IF(E71=0," ",IF(AI71&gt;=0,AI71,IF(AH71&gt;=0,AH71,IF(AG71&gt;=0,AG71,IF(AF71&gt;=0,AF71,IF(AE71&gt;=0,AE71,IF(AD71&gt;=0,AD71,IF(AC71&gt;=0,AC71,AC71))))))))</f>
        <v xml:space="preserve"> </v>
      </c>
      <c r="AN71" s="37" t="e">
        <f>IF(AND(H71&lt;1920),VLOOKUP(K71,Masterh!$F$11:$P$29,11),IF(AND(H71&gt;=1920,H71&lt;1941),VLOOKUP(K71,Masterh!$F$11:$P$29,11),IF(AND(H71&gt;=1941,H71&lt;1946),VLOOKUP(K71,Masterh!$F$11:$P$29,10),IF(AND(H71&gt;=1946,H71&lt;1951),VLOOKUP(K71,Masterh!$F$11:$P$29,9),IF(AND(H71&gt;=1951,H71&lt;1956),VLOOKUP(K71,Masterh!$F$11:$P$29,8),IF(AND(H71&gt;=1956,H71&lt;1961),VLOOKUP(K71,Masterh!$F$11:$P$29,7),IF(AND(H71&gt;=1961,H71&lt;1966),VLOOKUP(K71,Masterh!$F$11:$P$29,6),IF(AND(H71&gt;=1966,H71&lt;1971),VLOOKUP(K71,Masterh!$F$11:$P$29,5),IF(AND(H71&gt;=1971,H71&lt;1976),VLOOKUP(K71,Masterh!$F$11:$P$29,4),IF(AND(H71&gt;=1976,H71&lt;1981),VLOOKUP(K71,Masterh!$F$11:$P$29,3),IF(AND(H71&gt;=1981,H71&lt;1986),VLOOKUP(K71,Masterh!$F$11:$P$29,2),"SENIOR")))))))))))</f>
        <v>#N/A</v>
      </c>
      <c r="AO71" s="37" t="e">
        <f>IF(AND(H71&lt;1951),VLOOKUP(K71,Masterf!$F$11:$N$25,9),IF(AND(H71&gt;=1951,H71&lt;1956),VLOOKUP(K71,Masterf!$F$11:$N$25,8),IF(AND(H71&gt;=1956,H71&lt;1961),VLOOKUP(K71,Masterf!$F$11:$N$25,7),IF(AND(H71&gt;=1961,H71&lt;1966),VLOOKUP(K71,Masterf!$F$11:$N$25,6),IF(AND(H71&gt;=1966,H71&lt;1971),VLOOKUP(K71,Masterf!$F$11:$N$25,5),IF(AND(H71&gt;=1971,H71&lt;1976),VLOOKUP(K71,Masterf!$F$11:$N$25,4),IF(AND(H71&gt;=1976,H71&lt;1981),VLOOKUP(K71,Masterf!$F$11:$N$25,3),IF(AND(H71&gt;=1981,H71&lt;1986),VLOOKUP(K71,Masterf!$F$11:$N$25,2),"SENIOR"))))))))</f>
        <v>#N/A</v>
      </c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</row>
    <row r="72" spans="2:124" s="5" customFormat="1" ht="30" customHeight="1" x14ac:dyDescent="0.2">
      <c r="B72" s="170"/>
      <c r="C72" s="171"/>
      <c r="D72" s="172"/>
      <c r="E72" s="173"/>
      <c r="F72" s="174" t="s">
        <v>30</v>
      </c>
      <c r="G72" s="175" t="s">
        <v>30</v>
      </c>
      <c r="H72" s="176"/>
      <c r="I72" s="177"/>
      <c r="J72" s="178"/>
      <c r="K72" s="179"/>
      <c r="L72" s="180"/>
      <c r="M72" s="181"/>
      <c r="N72" s="181"/>
      <c r="O72" s="182" t="str">
        <f t="shared" si="3"/>
        <v/>
      </c>
      <c r="P72" s="180"/>
      <c r="Q72" s="181"/>
      <c r="R72" s="181"/>
      <c r="S72" s="182" t="str">
        <f t="shared" si="4"/>
        <v/>
      </c>
      <c r="T72" s="207" t="str">
        <f t="shared" si="5"/>
        <v/>
      </c>
      <c r="U72" s="183" t="str">
        <f t="shared" si="8"/>
        <v xml:space="preserve">   </v>
      </c>
      <c r="V72" s="184" t="str">
        <f t="shared" si="6"/>
        <v xml:space="preserve"> </v>
      </c>
      <c r="W72" s="185" t="str">
        <f t="shared" si="7"/>
        <v/>
      </c>
      <c r="X72" s="209" t="str">
        <f>IF(E72="","",W72*VLOOKUP(2020-H72,Masterh!C$17:D$72,2,FALSE))</f>
        <v/>
      </c>
      <c r="Y72" s="73"/>
      <c r="AA72" s="37"/>
      <c r="AB72" s="32" t="e">
        <f>IF(E72="H",T72-HLOOKUP(V72,Masterh!$C$1:$CX$9,2,FALSE),T72-HLOOKUP(V72,Masterf!$C$1:$CD$9,2,FALSE))</f>
        <v>#VALUE!</v>
      </c>
      <c r="AC72" s="32" t="e">
        <f>IF(E72="H",T72-HLOOKUP(V72,Masterh!$C$1:$CX$9,3,FALSE),T72-HLOOKUP(V72,Masterf!$C$1:$CD$9,3,FALSE))</f>
        <v>#VALUE!</v>
      </c>
      <c r="AD72" s="32" t="e">
        <f>IF(E72="H",T72-HLOOKUP(V72,Masterh!$C$1:$CX$9,4,FALSE),T72-HLOOKUP(V72,Masterf!$C$1:$CD$9,4,FALSE))</f>
        <v>#VALUE!</v>
      </c>
      <c r="AE72" s="32" t="e">
        <f>IF(E72="H",T72-HLOOKUP(V72,Masterh!$C$1:$CX$9,5,FALSE),T72-HLOOKUP(V72,Masterf!$C$1:$CD$9,5,FALSE))</f>
        <v>#VALUE!</v>
      </c>
      <c r="AF72" s="32" t="e">
        <f>IF(E72="H",T72-HLOOKUP(V72,Masterh!$C$1:$CX$9,6,FALSE),T72-HLOOKUP(V72,Masterf!$C$1:$CD$9,6,FALSE))</f>
        <v>#VALUE!</v>
      </c>
      <c r="AG72" s="32" t="e">
        <f>IF(E72="H",T72-HLOOKUP(V72,Masterh!$C$1:$CX$9,7,FALSE),T72-HLOOKUP(V72,Masterf!$C$1:$CD$9,7,FALSE))</f>
        <v>#VALUE!</v>
      </c>
      <c r="AH72" s="32" t="e">
        <f>IF(E72="H",T72-HLOOKUP(V72,Masterh!$C$1:$CX$9,8,FALSE),T72-HLOOKUP(V72,Masterf!$C$1:$CD$9,8,FALSE))</f>
        <v>#VALUE!</v>
      </c>
      <c r="AI72" s="32" t="e">
        <f>IF(E72="H",T72-HLOOKUP(V72,Masterh!$C$1:$CX$9,9,FALSE),T72-HLOOKUP(V72,Masterf!$C$1:$CD$9,9,FALSE))</f>
        <v>#VALUE!</v>
      </c>
      <c r="AJ72" s="51" t="str">
        <f t="shared" si="9"/>
        <v xml:space="preserve"> </v>
      </c>
      <c r="AK72" s="37"/>
      <c r="AL72" s="52" t="str">
        <f t="shared" si="10"/>
        <v xml:space="preserve"> </v>
      </c>
      <c r="AM72" s="53" t="str">
        <f t="shared" si="11"/>
        <v xml:space="preserve"> </v>
      </c>
      <c r="AN72" s="37" t="e">
        <f>IF(AND(H72&lt;1920),VLOOKUP(K72,Masterh!$F$11:$P$29,11),IF(AND(H72&gt;=1920,H72&lt;1941),VLOOKUP(K72,Masterh!$F$11:$P$29,11),IF(AND(H72&gt;=1941,H72&lt;1946),VLOOKUP(K72,Masterh!$F$11:$P$29,10),IF(AND(H72&gt;=1946,H72&lt;1951),VLOOKUP(K72,Masterh!$F$11:$P$29,9),IF(AND(H72&gt;=1951,H72&lt;1956),VLOOKUP(K72,Masterh!$F$11:$P$29,8),IF(AND(H72&gt;=1956,H72&lt;1961),VLOOKUP(K72,Masterh!$F$11:$P$29,7),IF(AND(H72&gt;=1961,H72&lt;1966),VLOOKUP(K72,Masterh!$F$11:$P$29,6),IF(AND(H72&gt;=1966,H72&lt;1971),VLOOKUP(K72,Masterh!$F$11:$P$29,5),IF(AND(H72&gt;=1971,H72&lt;1976),VLOOKUP(K72,Masterh!$F$11:$P$29,4),IF(AND(H72&gt;=1976,H72&lt;1981),VLOOKUP(K72,Masterh!$F$11:$P$29,3),IF(AND(H72&gt;=1981,H72&lt;1986),VLOOKUP(K72,Masterh!$F$11:$P$29,2),"SENIOR")))))))))))</f>
        <v>#N/A</v>
      </c>
      <c r="AO72" s="37" t="e">
        <f>IF(AND(H72&lt;1951),VLOOKUP(K72,Masterf!$F$11:$N$25,9),IF(AND(H72&gt;=1951,H72&lt;1956),VLOOKUP(K72,Masterf!$F$11:$N$25,8),IF(AND(H72&gt;=1956,H72&lt;1961),VLOOKUP(K72,Masterf!$F$11:$N$25,7),IF(AND(H72&gt;=1961,H72&lt;1966),VLOOKUP(K72,Masterf!$F$11:$N$25,6),IF(AND(H72&gt;=1966,H72&lt;1971),VLOOKUP(K72,Masterf!$F$11:$N$25,5),IF(AND(H72&gt;=1971,H72&lt;1976),VLOOKUP(K72,Masterf!$F$11:$N$25,4),IF(AND(H72&gt;=1976,H72&lt;1981),VLOOKUP(K72,Masterf!$F$11:$N$25,3),IF(AND(H72&gt;=1981,H72&lt;1986),VLOOKUP(K72,Masterf!$F$11:$N$25,2),"SENIOR"))))))))</f>
        <v>#N/A</v>
      </c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</row>
    <row r="73" spans="2:124" s="5" customFormat="1" ht="30" customHeight="1" x14ac:dyDescent="0.2">
      <c r="B73" s="170"/>
      <c r="C73" s="171"/>
      <c r="D73" s="172"/>
      <c r="E73" s="173"/>
      <c r="F73" s="174" t="s">
        <v>30</v>
      </c>
      <c r="G73" s="175" t="s">
        <v>30</v>
      </c>
      <c r="H73" s="176"/>
      <c r="I73" s="177"/>
      <c r="J73" s="178" t="s">
        <v>30</v>
      </c>
      <c r="K73" s="179"/>
      <c r="L73" s="180"/>
      <c r="M73" s="181"/>
      <c r="N73" s="181"/>
      <c r="O73" s="182" t="str">
        <f t="shared" si="3"/>
        <v/>
      </c>
      <c r="P73" s="180"/>
      <c r="Q73" s="181"/>
      <c r="R73" s="181"/>
      <c r="S73" s="182" t="str">
        <f t="shared" si="4"/>
        <v/>
      </c>
      <c r="T73" s="207" t="str">
        <f t="shared" si="5"/>
        <v/>
      </c>
      <c r="U73" s="183" t="str">
        <f t="shared" ref="U73:U136" si="12">+CONCATENATE(AL73," ",AM73)</f>
        <v xml:space="preserve">   </v>
      </c>
      <c r="V73" s="184" t="str">
        <f t="shared" si="6"/>
        <v xml:space="preserve"> </v>
      </c>
      <c r="W73" s="185" t="str">
        <f t="shared" si="7"/>
        <v/>
      </c>
      <c r="X73" s="209" t="str">
        <f>IF(E73="","",W73*VLOOKUP(2020-H73,Masterh!C$17:D$72,2,FALSE))</f>
        <v/>
      </c>
      <c r="Y73" s="73"/>
      <c r="AA73" s="37"/>
      <c r="AB73" s="32" t="e">
        <f>IF(E73="H",T73-HLOOKUP(V73,Masterh!$C$1:$CX$9,2,FALSE),T73-HLOOKUP(V73,Masterf!$C$1:$CD$9,2,FALSE))</f>
        <v>#VALUE!</v>
      </c>
      <c r="AC73" s="32" t="e">
        <f>IF(E73="H",T73-HLOOKUP(V73,Masterh!$C$1:$CX$9,3,FALSE),T73-HLOOKUP(V73,Masterf!$C$1:$CD$9,3,FALSE))</f>
        <v>#VALUE!</v>
      </c>
      <c r="AD73" s="32" t="e">
        <f>IF(E73="H",T73-HLOOKUP(V73,Masterh!$C$1:$CX$9,4,FALSE),T73-HLOOKUP(V73,Masterf!$C$1:$CD$9,4,FALSE))</f>
        <v>#VALUE!</v>
      </c>
      <c r="AE73" s="32" t="e">
        <f>IF(E73="H",T73-HLOOKUP(V73,Masterh!$C$1:$CX$9,5,FALSE),T73-HLOOKUP(V73,Masterf!$C$1:$CD$9,5,FALSE))</f>
        <v>#VALUE!</v>
      </c>
      <c r="AF73" s="32" t="e">
        <f>IF(E73="H",T73-HLOOKUP(V73,Masterh!$C$1:$CX$9,6,FALSE),T73-HLOOKUP(V73,Masterf!$C$1:$CD$9,6,FALSE))</f>
        <v>#VALUE!</v>
      </c>
      <c r="AG73" s="32" t="e">
        <f>IF(E73="H",T73-HLOOKUP(V73,Masterh!$C$1:$CX$9,7,FALSE),T73-HLOOKUP(V73,Masterf!$C$1:$CD$9,7,FALSE))</f>
        <v>#VALUE!</v>
      </c>
      <c r="AH73" s="32" t="e">
        <f>IF(E73="H",T73-HLOOKUP(V73,Masterh!$C$1:$CX$9,8,FALSE),T73-HLOOKUP(V73,Masterf!$C$1:$CD$9,8,FALSE))</f>
        <v>#VALUE!</v>
      </c>
      <c r="AI73" s="32" t="e">
        <f>IF(E73="H",T73-HLOOKUP(V73,Masterh!$C$1:$CX$9,9,FALSE),T73-HLOOKUP(V73,Masterf!$C$1:$CD$9,9,FALSE))</f>
        <v>#VALUE!</v>
      </c>
      <c r="AJ73" s="51" t="str">
        <f t="shared" si="9"/>
        <v xml:space="preserve"> </v>
      </c>
      <c r="AK73" s="37"/>
      <c r="AL73" s="52" t="str">
        <f t="shared" si="10"/>
        <v xml:space="preserve"> </v>
      </c>
      <c r="AM73" s="53" t="str">
        <f t="shared" si="11"/>
        <v xml:space="preserve"> </v>
      </c>
      <c r="AN73" s="37" t="e">
        <f>IF(AND(H73&lt;1920),VLOOKUP(K73,Masterh!$F$11:$P$29,11),IF(AND(H73&gt;=1920,H73&lt;1941),VLOOKUP(K73,Masterh!$F$11:$P$29,11),IF(AND(H73&gt;=1941,H73&lt;1946),VLOOKUP(K73,Masterh!$F$11:$P$29,10),IF(AND(H73&gt;=1946,H73&lt;1951),VLOOKUP(K73,Masterh!$F$11:$P$29,9),IF(AND(H73&gt;=1951,H73&lt;1956),VLOOKUP(K73,Masterh!$F$11:$P$29,8),IF(AND(H73&gt;=1956,H73&lt;1961),VLOOKUP(K73,Masterh!$F$11:$P$29,7),IF(AND(H73&gt;=1961,H73&lt;1966),VLOOKUP(K73,Masterh!$F$11:$P$29,6),IF(AND(H73&gt;=1966,H73&lt;1971),VLOOKUP(K73,Masterh!$F$11:$P$29,5),IF(AND(H73&gt;=1971,H73&lt;1976),VLOOKUP(K73,Masterh!$F$11:$P$29,4),IF(AND(H73&gt;=1976,H73&lt;1981),VLOOKUP(K73,Masterh!$F$11:$P$29,3),IF(AND(H73&gt;=1981,H73&lt;1986),VLOOKUP(K73,Masterh!$F$11:$P$29,2),"SENIOR")))))))))))</f>
        <v>#N/A</v>
      </c>
      <c r="AO73" s="37" t="e">
        <f>IF(AND(H73&lt;1951),VLOOKUP(K73,Masterf!$F$11:$N$25,9),IF(AND(H73&gt;=1951,H73&lt;1956),VLOOKUP(K73,Masterf!$F$11:$N$25,8),IF(AND(H73&gt;=1956,H73&lt;1961),VLOOKUP(K73,Masterf!$F$11:$N$25,7),IF(AND(H73&gt;=1961,H73&lt;1966),VLOOKUP(K73,Masterf!$F$11:$N$25,6),IF(AND(H73&gt;=1966,H73&lt;1971),VLOOKUP(K73,Masterf!$F$11:$N$25,5),IF(AND(H73&gt;=1971,H73&lt;1976),VLOOKUP(K73,Masterf!$F$11:$N$25,4),IF(AND(H73&gt;=1976,H73&lt;1981),VLOOKUP(K73,Masterf!$F$11:$N$25,3),IF(AND(H73&gt;=1981,H73&lt;1986),VLOOKUP(K73,Masterf!$F$11:$N$25,2),"SENIOR"))))))))</f>
        <v>#N/A</v>
      </c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</row>
    <row r="74" spans="2:124" s="5" customFormat="1" ht="30" customHeight="1" x14ac:dyDescent="0.2">
      <c r="B74" s="170"/>
      <c r="C74" s="171"/>
      <c r="D74" s="172"/>
      <c r="E74" s="173"/>
      <c r="F74" s="174" t="s">
        <v>30</v>
      </c>
      <c r="G74" s="175" t="s">
        <v>30</v>
      </c>
      <c r="H74" s="176"/>
      <c r="I74" s="177"/>
      <c r="J74" s="178" t="s">
        <v>30</v>
      </c>
      <c r="K74" s="179"/>
      <c r="L74" s="180"/>
      <c r="M74" s="181"/>
      <c r="N74" s="181"/>
      <c r="O74" s="182" t="str">
        <f t="shared" si="3"/>
        <v/>
      </c>
      <c r="P74" s="180"/>
      <c r="Q74" s="181"/>
      <c r="R74" s="181"/>
      <c r="S74" s="182" t="str">
        <f t="shared" si="4"/>
        <v/>
      </c>
      <c r="T74" s="207" t="str">
        <f t="shared" si="5"/>
        <v/>
      </c>
      <c r="U74" s="183" t="str">
        <f t="shared" si="12"/>
        <v xml:space="preserve">   </v>
      </c>
      <c r="V74" s="184" t="str">
        <f t="shared" si="6"/>
        <v xml:space="preserve"> </v>
      </c>
      <c r="W74" s="185" t="str">
        <f t="shared" si="7"/>
        <v/>
      </c>
      <c r="X74" s="209" t="str">
        <f>IF(E74="","",W74*VLOOKUP(2020-H74,Masterh!C$17:D$72,2,FALSE))</f>
        <v/>
      </c>
      <c r="Y74" s="73"/>
      <c r="AA74" s="37"/>
      <c r="AB74" s="32" t="e">
        <f>IF(E74="H",T74-HLOOKUP(V74,Masterh!$C$1:$CX$9,2,FALSE),T74-HLOOKUP(V74,Masterf!$C$1:$CD$9,2,FALSE))</f>
        <v>#VALUE!</v>
      </c>
      <c r="AC74" s="32" t="e">
        <f>IF(E74="H",T74-HLOOKUP(V74,Masterh!$C$1:$CX$9,3,FALSE),T74-HLOOKUP(V74,Masterf!$C$1:$CD$9,3,FALSE))</f>
        <v>#VALUE!</v>
      </c>
      <c r="AD74" s="32" t="e">
        <f>IF(E74="H",T74-HLOOKUP(V74,Masterh!$C$1:$CX$9,4,FALSE),T74-HLOOKUP(V74,Masterf!$C$1:$CD$9,4,FALSE))</f>
        <v>#VALUE!</v>
      </c>
      <c r="AE74" s="32" t="e">
        <f>IF(E74="H",T74-HLOOKUP(V74,Masterh!$C$1:$CX$9,5,FALSE),T74-HLOOKUP(V74,Masterf!$C$1:$CD$9,5,FALSE))</f>
        <v>#VALUE!</v>
      </c>
      <c r="AF74" s="32" t="e">
        <f>IF(E74="H",T74-HLOOKUP(V74,Masterh!$C$1:$CX$9,6,FALSE),T74-HLOOKUP(V74,Masterf!$C$1:$CD$9,6,FALSE))</f>
        <v>#VALUE!</v>
      </c>
      <c r="AG74" s="32" t="e">
        <f>IF(E74="H",T74-HLOOKUP(V74,Masterh!$C$1:$CX$9,7,FALSE),T74-HLOOKUP(V74,Masterf!$C$1:$CD$9,7,FALSE))</f>
        <v>#VALUE!</v>
      </c>
      <c r="AH74" s="32" t="e">
        <f>IF(E74="H",T74-HLOOKUP(V74,Masterh!$C$1:$CX$9,8,FALSE),T74-HLOOKUP(V74,Masterf!$C$1:$CD$9,8,FALSE))</f>
        <v>#VALUE!</v>
      </c>
      <c r="AI74" s="32" t="e">
        <f>IF(E74="H",T74-HLOOKUP(V74,Masterh!$C$1:$CX$9,9,FALSE),T74-HLOOKUP(V74,Masterf!$C$1:$CD$9,9,FALSE))</f>
        <v>#VALUE!</v>
      </c>
      <c r="AJ74" s="51" t="str">
        <f t="shared" si="9"/>
        <v xml:space="preserve"> </v>
      </c>
      <c r="AK74" s="37"/>
      <c r="AL74" s="52" t="str">
        <f t="shared" si="10"/>
        <v xml:space="preserve"> </v>
      </c>
      <c r="AM74" s="53" t="str">
        <f t="shared" si="11"/>
        <v xml:space="preserve"> </v>
      </c>
      <c r="AN74" s="37" t="e">
        <f>IF(AND(H74&lt;1920),VLOOKUP(K74,Masterh!$F$11:$P$29,11),IF(AND(H74&gt;=1920,H74&lt;1941),VLOOKUP(K74,Masterh!$F$11:$P$29,11),IF(AND(H74&gt;=1941,H74&lt;1946),VLOOKUP(K74,Masterh!$F$11:$P$29,10),IF(AND(H74&gt;=1946,H74&lt;1951),VLOOKUP(K74,Masterh!$F$11:$P$29,9),IF(AND(H74&gt;=1951,H74&lt;1956),VLOOKUP(K74,Masterh!$F$11:$P$29,8),IF(AND(H74&gt;=1956,H74&lt;1961),VLOOKUP(K74,Masterh!$F$11:$P$29,7),IF(AND(H74&gt;=1961,H74&lt;1966),VLOOKUP(K74,Masterh!$F$11:$P$29,6),IF(AND(H74&gt;=1966,H74&lt;1971),VLOOKUP(K74,Masterh!$F$11:$P$29,5),IF(AND(H74&gt;=1971,H74&lt;1976),VLOOKUP(K74,Masterh!$F$11:$P$29,4),IF(AND(H74&gt;=1976,H74&lt;1981),VLOOKUP(K74,Masterh!$F$11:$P$29,3),IF(AND(H74&gt;=1981,H74&lt;1986),VLOOKUP(K74,Masterh!$F$11:$P$29,2),"SENIOR")))))))))))</f>
        <v>#N/A</v>
      </c>
      <c r="AO74" s="37" t="e">
        <f>IF(AND(H74&lt;1951),VLOOKUP(K74,Masterf!$F$11:$N$25,9),IF(AND(H74&gt;=1951,H74&lt;1956),VLOOKUP(K74,Masterf!$F$11:$N$25,8),IF(AND(H74&gt;=1956,H74&lt;1961),VLOOKUP(K74,Masterf!$F$11:$N$25,7),IF(AND(H74&gt;=1961,H74&lt;1966),VLOOKUP(K74,Masterf!$F$11:$N$25,6),IF(AND(H74&gt;=1966,H74&lt;1971),VLOOKUP(K74,Masterf!$F$11:$N$25,5),IF(AND(H74&gt;=1971,H74&lt;1976),VLOOKUP(K74,Masterf!$F$11:$N$25,4),IF(AND(H74&gt;=1976,H74&lt;1981),VLOOKUP(K74,Masterf!$F$11:$N$25,3),IF(AND(H74&gt;=1981,H74&lt;1986),VLOOKUP(K74,Masterf!$F$11:$N$25,2),"SENIOR"))))))))</f>
        <v>#N/A</v>
      </c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</row>
    <row r="75" spans="2:124" s="5" customFormat="1" ht="30" customHeight="1" x14ac:dyDescent="0.2">
      <c r="B75" s="170"/>
      <c r="C75" s="171"/>
      <c r="D75" s="172"/>
      <c r="E75" s="173"/>
      <c r="F75" s="174"/>
      <c r="G75" s="175"/>
      <c r="H75" s="176"/>
      <c r="I75" s="177"/>
      <c r="J75" s="178"/>
      <c r="K75" s="179"/>
      <c r="L75" s="180"/>
      <c r="M75" s="181"/>
      <c r="N75" s="181"/>
      <c r="O75" s="182" t="str">
        <f t="shared" si="3"/>
        <v/>
      </c>
      <c r="P75" s="180"/>
      <c r="Q75" s="181"/>
      <c r="R75" s="181"/>
      <c r="S75" s="182" t="str">
        <f t="shared" si="4"/>
        <v/>
      </c>
      <c r="T75" s="207" t="str">
        <f t="shared" si="5"/>
        <v/>
      </c>
      <c r="U75" s="183" t="str">
        <f t="shared" si="12"/>
        <v xml:space="preserve">   </v>
      </c>
      <c r="V75" s="184" t="str">
        <f t="shared" si="6"/>
        <v xml:space="preserve"> </v>
      </c>
      <c r="W75" s="185" t="str">
        <f t="shared" si="7"/>
        <v/>
      </c>
      <c r="X75" s="209" t="str">
        <f>IF(E75="","",W75*VLOOKUP(2020-H75,Masterh!C$17:D$72,2,FALSE))</f>
        <v/>
      </c>
      <c r="Y75" s="73"/>
      <c r="AA75" s="37"/>
      <c r="AB75" s="32" t="e">
        <f>IF(E75="H",T75-HLOOKUP(V75,Masterh!$C$1:$CX$9,2,FALSE),T75-HLOOKUP(V75,Masterf!$C$1:$CD$9,2,FALSE))</f>
        <v>#VALUE!</v>
      </c>
      <c r="AC75" s="32" t="e">
        <f>IF(E75="H",T75-HLOOKUP(V75,Masterh!$C$1:$CX$9,3,FALSE),T75-HLOOKUP(V75,Masterf!$C$1:$CD$9,3,FALSE))</f>
        <v>#VALUE!</v>
      </c>
      <c r="AD75" s="32" t="e">
        <f>IF(E75="H",T75-HLOOKUP(V75,Masterh!$C$1:$CX$9,4,FALSE),T75-HLOOKUP(V75,Masterf!$C$1:$CD$9,4,FALSE))</f>
        <v>#VALUE!</v>
      </c>
      <c r="AE75" s="32" t="e">
        <f>IF(E75="H",T75-HLOOKUP(V75,Masterh!$C$1:$CX$9,5,FALSE),T75-HLOOKUP(V75,Masterf!$C$1:$CD$9,5,FALSE))</f>
        <v>#VALUE!</v>
      </c>
      <c r="AF75" s="32" t="e">
        <f>IF(E75="H",T75-HLOOKUP(V75,Masterh!$C$1:$CX$9,6,FALSE),T75-HLOOKUP(V75,Masterf!$C$1:$CD$9,6,FALSE))</f>
        <v>#VALUE!</v>
      </c>
      <c r="AG75" s="32" t="e">
        <f>IF(E75="H",T75-HLOOKUP(V75,Masterh!$C$1:$CX$9,7,FALSE),T75-HLOOKUP(V75,Masterf!$C$1:$CD$9,7,FALSE))</f>
        <v>#VALUE!</v>
      </c>
      <c r="AH75" s="32" t="e">
        <f>IF(E75="H",T75-HLOOKUP(V75,Masterh!$C$1:$CX$9,8,FALSE),T75-HLOOKUP(V75,Masterf!$C$1:$CD$9,8,FALSE))</f>
        <v>#VALUE!</v>
      </c>
      <c r="AI75" s="32" t="e">
        <f>IF(E75="H",T75-HLOOKUP(V75,Masterh!$C$1:$CX$9,9,FALSE),T75-HLOOKUP(V75,Masterf!$C$1:$CD$9,9,FALSE))</f>
        <v>#VALUE!</v>
      </c>
      <c r="AJ75" s="51" t="str">
        <f t="shared" si="9"/>
        <v xml:space="preserve"> </v>
      </c>
      <c r="AK75" s="37"/>
      <c r="AL75" s="52" t="str">
        <f t="shared" si="10"/>
        <v xml:space="preserve"> </v>
      </c>
      <c r="AM75" s="53" t="str">
        <f t="shared" si="11"/>
        <v xml:space="preserve"> </v>
      </c>
      <c r="AN75" s="37" t="e">
        <f>IF(AND(H75&lt;1920),VLOOKUP(K75,Masterh!$F$11:$P$29,11),IF(AND(H75&gt;=1920,H75&lt;1941),VLOOKUP(K75,Masterh!$F$11:$P$29,11),IF(AND(H75&gt;=1941,H75&lt;1946),VLOOKUP(K75,Masterh!$F$11:$P$29,10),IF(AND(H75&gt;=1946,H75&lt;1951),VLOOKUP(K75,Masterh!$F$11:$P$29,9),IF(AND(H75&gt;=1951,H75&lt;1956),VLOOKUP(K75,Masterh!$F$11:$P$29,8),IF(AND(H75&gt;=1956,H75&lt;1961),VLOOKUP(K75,Masterh!$F$11:$P$29,7),IF(AND(H75&gt;=1961,H75&lt;1966),VLOOKUP(K75,Masterh!$F$11:$P$29,6),IF(AND(H75&gt;=1966,H75&lt;1971),VLOOKUP(K75,Masterh!$F$11:$P$29,5),IF(AND(H75&gt;=1971,H75&lt;1976),VLOOKUP(K75,Masterh!$F$11:$P$29,4),IF(AND(H75&gt;=1976,H75&lt;1981),VLOOKUP(K75,Masterh!$F$11:$P$29,3),IF(AND(H75&gt;=1981,H75&lt;1986),VLOOKUP(K75,Masterh!$F$11:$P$29,2),"SENIOR")))))))))))</f>
        <v>#N/A</v>
      </c>
      <c r="AO75" s="37" t="e">
        <f>IF(AND(H75&lt;1951),VLOOKUP(K75,Masterf!$F$11:$N$25,9),IF(AND(H75&gt;=1951,H75&lt;1956),VLOOKUP(K75,Masterf!$F$11:$N$25,8),IF(AND(H75&gt;=1956,H75&lt;1961),VLOOKUP(K75,Masterf!$F$11:$N$25,7),IF(AND(H75&gt;=1961,H75&lt;1966),VLOOKUP(K75,Masterf!$F$11:$N$25,6),IF(AND(H75&gt;=1966,H75&lt;1971),VLOOKUP(K75,Masterf!$F$11:$N$25,5),IF(AND(H75&gt;=1971,H75&lt;1976),VLOOKUP(K75,Masterf!$F$11:$N$25,4),IF(AND(H75&gt;=1976,H75&lt;1981),VLOOKUP(K75,Masterf!$F$11:$N$25,3),IF(AND(H75&gt;=1981,H75&lt;1986),VLOOKUP(K75,Masterf!$F$11:$N$25,2),"SENIOR"))))))))</f>
        <v>#N/A</v>
      </c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</row>
    <row r="76" spans="2:124" s="5" customFormat="1" ht="30" customHeight="1" x14ac:dyDescent="0.2">
      <c r="B76" s="170"/>
      <c r="C76" s="171"/>
      <c r="D76" s="172"/>
      <c r="E76" s="173"/>
      <c r="F76" s="174" t="s">
        <v>30</v>
      </c>
      <c r="G76" s="175" t="s">
        <v>30</v>
      </c>
      <c r="H76" s="176"/>
      <c r="I76" s="177"/>
      <c r="J76" s="178" t="s">
        <v>30</v>
      </c>
      <c r="K76" s="179"/>
      <c r="L76" s="180"/>
      <c r="M76" s="181"/>
      <c r="N76" s="181"/>
      <c r="O76" s="182" t="str">
        <f t="shared" si="3"/>
        <v/>
      </c>
      <c r="P76" s="180"/>
      <c r="Q76" s="181"/>
      <c r="R76" s="181"/>
      <c r="S76" s="182" t="str">
        <f t="shared" si="4"/>
        <v/>
      </c>
      <c r="T76" s="207" t="str">
        <f t="shared" si="5"/>
        <v/>
      </c>
      <c r="U76" s="183" t="str">
        <f t="shared" si="12"/>
        <v xml:space="preserve">   </v>
      </c>
      <c r="V76" s="184" t="str">
        <f t="shared" si="6"/>
        <v xml:space="preserve"> </v>
      </c>
      <c r="W76" s="185" t="str">
        <f t="shared" si="7"/>
        <v/>
      </c>
      <c r="X76" s="209" t="str">
        <f>IF(E76="","",W76*VLOOKUP(2020-H76,Masterh!C$17:D$72,2,FALSE))</f>
        <v/>
      </c>
      <c r="Y76" s="73"/>
      <c r="AA76" s="37"/>
      <c r="AB76" s="32" t="e">
        <f>IF(E76="H",T76-HLOOKUP(V76,Masterh!$C$1:$CX$9,2,FALSE),T76-HLOOKUP(V76,Masterf!$C$1:$CD$9,2,FALSE))</f>
        <v>#VALUE!</v>
      </c>
      <c r="AC76" s="32" t="e">
        <f>IF(E76="H",T76-HLOOKUP(V76,Masterh!$C$1:$CX$9,3,FALSE),T76-HLOOKUP(V76,Masterf!$C$1:$CD$9,3,FALSE))</f>
        <v>#VALUE!</v>
      </c>
      <c r="AD76" s="32" t="e">
        <f>IF(E76="H",T76-HLOOKUP(V76,Masterh!$C$1:$CX$9,4,FALSE),T76-HLOOKUP(V76,Masterf!$C$1:$CD$9,4,FALSE))</f>
        <v>#VALUE!</v>
      </c>
      <c r="AE76" s="32" t="e">
        <f>IF(E76="H",T76-HLOOKUP(V76,Masterh!$C$1:$CX$9,5,FALSE),T76-HLOOKUP(V76,Masterf!$C$1:$CD$9,5,FALSE))</f>
        <v>#VALUE!</v>
      </c>
      <c r="AF76" s="32" t="e">
        <f>IF(E76="H",T76-HLOOKUP(V76,Masterh!$C$1:$CX$9,6,FALSE),T76-HLOOKUP(V76,Masterf!$C$1:$CD$9,6,FALSE))</f>
        <v>#VALUE!</v>
      </c>
      <c r="AG76" s="32" t="e">
        <f>IF(E76="H",T76-HLOOKUP(V76,Masterh!$C$1:$CX$9,7,FALSE),T76-HLOOKUP(V76,Masterf!$C$1:$CD$9,7,FALSE))</f>
        <v>#VALUE!</v>
      </c>
      <c r="AH76" s="32" t="e">
        <f>IF(E76="H",T76-HLOOKUP(V76,Masterh!$C$1:$CX$9,8,FALSE),T76-HLOOKUP(V76,Masterf!$C$1:$CD$9,8,FALSE))</f>
        <v>#VALUE!</v>
      </c>
      <c r="AI76" s="32" t="e">
        <f>IF(E76="H",T76-HLOOKUP(V76,Masterh!$C$1:$CX$9,9,FALSE),T76-HLOOKUP(V76,Masterf!$C$1:$CD$9,9,FALSE))</f>
        <v>#VALUE!</v>
      </c>
      <c r="AJ76" s="51" t="str">
        <f t="shared" si="9"/>
        <v xml:space="preserve"> </v>
      </c>
      <c r="AK76" s="37"/>
      <c r="AL76" s="52" t="str">
        <f t="shared" si="10"/>
        <v xml:space="preserve"> </v>
      </c>
      <c r="AM76" s="53" t="str">
        <f t="shared" si="11"/>
        <v xml:space="preserve"> </v>
      </c>
      <c r="AN76" s="37" t="e">
        <f>IF(AND(H76&lt;1920),VLOOKUP(K76,Masterh!$F$11:$P$29,11),IF(AND(H76&gt;=1920,H76&lt;1941),VLOOKUP(K76,Masterh!$F$11:$P$29,11),IF(AND(H76&gt;=1941,H76&lt;1946),VLOOKUP(K76,Masterh!$F$11:$P$29,10),IF(AND(H76&gt;=1946,H76&lt;1951),VLOOKUP(K76,Masterh!$F$11:$P$29,9),IF(AND(H76&gt;=1951,H76&lt;1956),VLOOKUP(K76,Masterh!$F$11:$P$29,8),IF(AND(H76&gt;=1956,H76&lt;1961),VLOOKUP(K76,Masterh!$F$11:$P$29,7),IF(AND(H76&gt;=1961,H76&lt;1966),VLOOKUP(K76,Masterh!$F$11:$P$29,6),IF(AND(H76&gt;=1966,H76&lt;1971),VLOOKUP(K76,Masterh!$F$11:$P$29,5),IF(AND(H76&gt;=1971,H76&lt;1976),VLOOKUP(K76,Masterh!$F$11:$P$29,4),IF(AND(H76&gt;=1976,H76&lt;1981),VLOOKUP(K76,Masterh!$F$11:$P$29,3),IF(AND(H76&gt;=1981,H76&lt;1986),VLOOKUP(K76,Masterh!$F$11:$P$29,2),"SENIOR")))))))))))</f>
        <v>#N/A</v>
      </c>
      <c r="AO76" s="37" t="e">
        <f>IF(AND(H76&lt;1951),VLOOKUP(K76,Masterf!$F$11:$N$25,9),IF(AND(H76&gt;=1951,H76&lt;1956),VLOOKUP(K76,Masterf!$F$11:$N$25,8),IF(AND(H76&gt;=1956,H76&lt;1961),VLOOKUP(K76,Masterf!$F$11:$N$25,7),IF(AND(H76&gt;=1961,H76&lt;1966),VLOOKUP(K76,Masterf!$F$11:$N$25,6),IF(AND(H76&gt;=1966,H76&lt;1971),VLOOKUP(K76,Masterf!$F$11:$N$25,5),IF(AND(H76&gt;=1971,H76&lt;1976),VLOOKUP(K76,Masterf!$F$11:$N$25,4),IF(AND(H76&gt;=1976,H76&lt;1981),VLOOKUP(K76,Masterf!$F$11:$N$25,3),IF(AND(H76&gt;=1981,H76&lt;1986),VLOOKUP(K76,Masterf!$F$11:$N$25,2),"SENIOR"))))))))</f>
        <v>#N/A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</row>
    <row r="77" spans="2:124" s="5" customFormat="1" ht="30" customHeight="1" x14ac:dyDescent="0.2">
      <c r="B77" s="170"/>
      <c r="C77" s="171"/>
      <c r="D77" s="172"/>
      <c r="E77" s="173"/>
      <c r="F77" s="174" t="s">
        <v>30</v>
      </c>
      <c r="G77" s="175" t="s">
        <v>30</v>
      </c>
      <c r="H77" s="176"/>
      <c r="I77" s="177"/>
      <c r="J77" s="178" t="s">
        <v>30</v>
      </c>
      <c r="K77" s="179"/>
      <c r="L77" s="180"/>
      <c r="M77" s="181"/>
      <c r="N77" s="181"/>
      <c r="O77" s="182" t="str">
        <f t="shared" si="3"/>
        <v/>
      </c>
      <c r="P77" s="180"/>
      <c r="Q77" s="181"/>
      <c r="R77" s="181"/>
      <c r="S77" s="182" t="str">
        <f t="shared" si="4"/>
        <v/>
      </c>
      <c r="T77" s="207" t="str">
        <f t="shared" si="5"/>
        <v/>
      </c>
      <c r="U77" s="183" t="str">
        <f t="shared" si="12"/>
        <v xml:space="preserve">   </v>
      </c>
      <c r="V77" s="184" t="str">
        <f t="shared" si="6"/>
        <v xml:space="preserve"> </v>
      </c>
      <c r="W77" s="185" t="str">
        <f t="shared" si="7"/>
        <v/>
      </c>
      <c r="X77" s="209" t="str">
        <f>IF(E77="","",W77*VLOOKUP(2020-H77,Masterh!C$17:D$72,2,FALSE))</f>
        <v/>
      </c>
      <c r="Y77" s="73"/>
      <c r="AA77" s="37"/>
      <c r="AB77" s="32" t="e">
        <f>IF(E77="H",T77-HLOOKUP(V77,Masterh!$C$1:$CX$9,2,FALSE),T77-HLOOKUP(V77,Masterf!$C$1:$CD$9,2,FALSE))</f>
        <v>#VALUE!</v>
      </c>
      <c r="AC77" s="32" t="e">
        <f>IF(E77="H",T77-HLOOKUP(V77,Masterh!$C$1:$CX$9,3,FALSE),T77-HLOOKUP(V77,Masterf!$C$1:$CD$9,3,FALSE))</f>
        <v>#VALUE!</v>
      </c>
      <c r="AD77" s="32" t="e">
        <f>IF(E77="H",T77-HLOOKUP(V77,Masterh!$C$1:$CX$9,4,FALSE),T77-HLOOKUP(V77,Masterf!$C$1:$CD$9,4,FALSE))</f>
        <v>#VALUE!</v>
      </c>
      <c r="AE77" s="32" t="e">
        <f>IF(E77="H",T77-HLOOKUP(V77,Masterh!$C$1:$CX$9,5,FALSE),T77-HLOOKUP(V77,Masterf!$C$1:$CD$9,5,FALSE))</f>
        <v>#VALUE!</v>
      </c>
      <c r="AF77" s="32" t="e">
        <f>IF(E77="H",T77-HLOOKUP(V77,Masterh!$C$1:$CX$9,6,FALSE),T77-HLOOKUP(V77,Masterf!$C$1:$CD$9,6,FALSE))</f>
        <v>#VALUE!</v>
      </c>
      <c r="AG77" s="32" t="e">
        <f>IF(E77="H",T77-HLOOKUP(V77,Masterh!$C$1:$CX$9,7,FALSE),T77-HLOOKUP(V77,Masterf!$C$1:$CD$9,7,FALSE))</f>
        <v>#VALUE!</v>
      </c>
      <c r="AH77" s="32" t="e">
        <f>IF(E77="H",T77-HLOOKUP(V77,Masterh!$C$1:$CX$9,8,FALSE),T77-HLOOKUP(V77,Masterf!$C$1:$CD$9,8,FALSE))</f>
        <v>#VALUE!</v>
      </c>
      <c r="AI77" s="32" t="e">
        <f>IF(E77="H",T77-HLOOKUP(V77,Masterh!$C$1:$CX$9,9,FALSE),T77-HLOOKUP(V77,Masterf!$C$1:$CD$9,9,FALSE))</f>
        <v>#VALUE!</v>
      </c>
      <c r="AJ77" s="51" t="str">
        <f t="shared" si="9"/>
        <v xml:space="preserve"> </v>
      </c>
      <c r="AK77" s="37"/>
      <c r="AL77" s="52" t="str">
        <f t="shared" si="10"/>
        <v xml:space="preserve"> </v>
      </c>
      <c r="AM77" s="53" t="str">
        <f t="shared" si="11"/>
        <v xml:space="preserve"> </v>
      </c>
      <c r="AN77" s="37" t="e">
        <f>IF(AND(H77&lt;1920),VLOOKUP(K77,Masterh!$F$11:$P$29,11),IF(AND(H77&gt;=1920,H77&lt;1941),VLOOKUP(K77,Masterh!$F$11:$P$29,11),IF(AND(H77&gt;=1941,H77&lt;1946),VLOOKUP(K77,Masterh!$F$11:$P$29,10),IF(AND(H77&gt;=1946,H77&lt;1951),VLOOKUP(K77,Masterh!$F$11:$P$29,9),IF(AND(H77&gt;=1951,H77&lt;1956),VLOOKUP(K77,Masterh!$F$11:$P$29,8),IF(AND(H77&gt;=1956,H77&lt;1961),VLOOKUP(K77,Masterh!$F$11:$P$29,7),IF(AND(H77&gt;=1961,H77&lt;1966),VLOOKUP(K77,Masterh!$F$11:$P$29,6),IF(AND(H77&gt;=1966,H77&lt;1971),VLOOKUP(K77,Masterh!$F$11:$P$29,5),IF(AND(H77&gt;=1971,H77&lt;1976),VLOOKUP(K77,Masterh!$F$11:$P$29,4),IF(AND(H77&gt;=1976,H77&lt;1981),VLOOKUP(K77,Masterh!$F$11:$P$29,3),IF(AND(H77&gt;=1981,H77&lt;1986),VLOOKUP(K77,Masterh!$F$11:$P$29,2),"SENIOR")))))))))))</f>
        <v>#N/A</v>
      </c>
      <c r="AO77" s="37" t="e">
        <f>IF(AND(H77&lt;1951),VLOOKUP(K77,Masterf!$F$11:$N$25,9),IF(AND(H77&gt;=1951,H77&lt;1956),VLOOKUP(K77,Masterf!$F$11:$N$25,8),IF(AND(H77&gt;=1956,H77&lt;1961),VLOOKUP(K77,Masterf!$F$11:$N$25,7),IF(AND(H77&gt;=1961,H77&lt;1966),VLOOKUP(K77,Masterf!$F$11:$N$25,6),IF(AND(H77&gt;=1966,H77&lt;1971),VLOOKUP(K77,Masterf!$F$11:$N$25,5),IF(AND(H77&gt;=1971,H77&lt;1976),VLOOKUP(K77,Masterf!$F$11:$N$25,4),IF(AND(H77&gt;=1976,H77&lt;1981),VLOOKUP(K77,Masterf!$F$11:$N$25,3),IF(AND(H77&gt;=1981,H77&lt;1986),VLOOKUP(K77,Masterf!$F$11:$N$25,2),"SENIOR"))))))))</f>
        <v>#N/A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</row>
    <row r="78" spans="2:124" s="5" customFormat="1" ht="30" customHeight="1" x14ac:dyDescent="0.2">
      <c r="B78" s="170"/>
      <c r="C78" s="171"/>
      <c r="D78" s="172"/>
      <c r="E78" s="173"/>
      <c r="F78" s="174" t="s">
        <v>30</v>
      </c>
      <c r="G78" s="175" t="s">
        <v>30</v>
      </c>
      <c r="H78" s="176"/>
      <c r="I78" s="177"/>
      <c r="J78" s="178" t="s">
        <v>30</v>
      </c>
      <c r="K78" s="179"/>
      <c r="L78" s="180"/>
      <c r="M78" s="181"/>
      <c r="N78" s="181"/>
      <c r="O78" s="182" t="str">
        <f t="shared" si="3"/>
        <v/>
      </c>
      <c r="P78" s="180"/>
      <c r="Q78" s="181"/>
      <c r="R78" s="181"/>
      <c r="S78" s="182" t="str">
        <f t="shared" si="4"/>
        <v/>
      </c>
      <c r="T78" s="207" t="str">
        <f t="shared" si="5"/>
        <v/>
      </c>
      <c r="U78" s="183" t="str">
        <f t="shared" si="12"/>
        <v xml:space="preserve">   </v>
      </c>
      <c r="V78" s="184" t="str">
        <f t="shared" si="6"/>
        <v xml:space="preserve"> </v>
      </c>
      <c r="W78" s="185" t="str">
        <f t="shared" si="7"/>
        <v/>
      </c>
      <c r="X78" s="209" t="str">
        <f>IF(E78="","",W78*VLOOKUP(2020-H78,Masterh!C$17:D$72,2,FALSE))</f>
        <v/>
      </c>
      <c r="Y78" s="73"/>
      <c r="AA78" s="37"/>
      <c r="AB78" s="32" t="e">
        <f>IF(E78="H",T78-HLOOKUP(V78,Masterh!$C$1:$CX$9,2,FALSE),T78-HLOOKUP(V78,Masterf!$C$1:$CD$9,2,FALSE))</f>
        <v>#VALUE!</v>
      </c>
      <c r="AC78" s="32" t="e">
        <f>IF(E78="H",T78-HLOOKUP(V78,Masterh!$C$1:$CX$9,3,FALSE),T78-HLOOKUP(V78,Masterf!$C$1:$CD$9,3,FALSE))</f>
        <v>#VALUE!</v>
      </c>
      <c r="AD78" s="32" t="e">
        <f>IF(E78="H",T78-HLOOKUP(V78,Masterh!$C$1:$CX$9,4,FALSE),T78-HLOOKUP(V78,Masterf!$C$1:$CD$9,4,FALSE))</f>
        <v>#VALUE!</v>
      </c>
      <c r="AE78" s="32" t="e">
        <f>IF(E78="H",T78-HLOOKUP(V78,Masterh!$C$1:$CX$9,5,FALSE),T78-HLOOKUP(V78,Masterf!$C$1:$CD$9,5,FALSE))</f>
        <v>#VALUE!</v>
      </c>
      <c r="AF78" s="32" t="e">
        <f>IF(E78="H",T78-HLOOKUP(V78,Masterh!$C$1:$CX$9,6,FALSE),T78-HLOOKUP(V78,Masterf!$C$1:$CD$9,6,FALSE))</f>
        <v>#VALUE!</v>
      </c>
      <c r="AG78" s="32" t="e">
        <f>IF(E78="H",T78-HLOOKUP(V78,Masterh!$C$1:$CX$9,7,FALSE),T78-HLOOKUP(V78,Masterf!$C$1:$CD$9,7,FALSE))</f>
        <v>#VALUE!</v>
      </c>
      <c r="AH78" s="32" t="e">
        <f>IF(E78="H",T78-HLOOKUP(V78,Masterh!$C$1:$CX$9,8,FALSE),T78-HLOOKUP(V78,Masterf!$C$1:$CD$9,8,FALSE))</f>
        <v>#VALUE!</v>
      </c>
      <c r="AI78" s="32" t="e">
        <f>IF(E78="H",T78-HLOOKUP(V78,Masterh!$C$1:$CX$9,9,FALSE),T78-HLOOKUP(V78,Masterf!$C$1:$CD$9,9,FALSE))</f>
        <v>#VALUE!</v>
      </c>
      <c r="AJ78" s="51" t="str">
        <f t="shared" si="9"/>
        <v xml:space="preserve"> </v>
      </c>
      <c r="AK78" s="37"/>
      <c r="AL78" s="52" t="str">
        <f t="shared" si="10"/>
        <v xml:space="preserve"> </v>
      </c>
      <c r="AM78" s="53" t="str">
        <f t="shared" si="11"/>
        <v xml:space="preserve"> </v>
      </c>
      <c r="AN78" s="37" t="e">
        <f>IF(AND(H78&lt;1920),VLOOKUP(K78,Masterh!$F$11:$P$29,11),IF(AND(H78&gt;=1920,H78&lt;1941),VLOOKUP(K78,Masterh!$F$11:$P$29,11),IF(AND(H78&gt;=1941,H78&lt;1946),VLOOKUP(K78,Masterh!$F$11:$P$29,10),IF(AND(H78&gt;=1946,H78&lt;1951),VLOOKUP(K78,Masterh!$F$11:$P$29,9),IF(AND(H78&gt;=1951,H78&lt;1956),VLOOKUP(K78,Masterh!$F$11:$P$29,8),IF(AND(H78&gt;=1956,H78&lt;1961),VLOOKUP(K78,Masterh!$F$11:$P$29,7),IF(AND(H78&gt;=1961,H78&lt;1966),VLOOKUP(K78,Masterh!$F$11:$P$29,6),IF(AND(H78&gt;=1966,H78&lt;1971),VLOOKUP(K78,Masterh!$F$11:$P$29,5),IF(AND(H78&gt;=1971,H78&lt;1976),VLOOKUP(K78,Masterh!$F$11:$P$29,4),IF(AND(H78&gt;=1976,H78&lt;1981),VLOOKUP(K78,Masterh!$F$11:$P$29,3),IF(AND(H78&gt;=1981,H78&lt;1986),VLOOKUP(K78,Masterh!$F$11:$P$29,2),"SENIOR")))))))))))</f>
        <v>#N/A</v>
      </c>
      <c r="AO78" s="37" t="e">
        <f>IF(AND(H78&lt;1951),VLOOKUP(K78,Masterf!$F$11:$N$25,9),IF(AND(H78&gt;=1951,H78&lt;1956),VLOOKUP(K78,Masterf!$F$11:$N$25,8),IF(AND(H78&gt;=1956,H78&lt;1961),VLOOKUP(K78,Masterf!$F$11:$N$25,7),IF(AND(H78&gt;=1961,H78&lt;1966),VLOOKUP(K78,Masterf!$F$11:$N$25,6),IF(AND(H78&gt;=1966,H78&lt;1971),VLOOKUP(K78,Masterf!$F$11:$N$25,5),IF(AND(H78&gt;=1971,H78&lt;1976),VLOOKUP(K78,Masterf!$F$11:$N$25,4),IF(AND(H78&gt;=1976,H78&lt;1981),VLOOKUP(K78,Masterf!$F$11:$N$25,3),IF(AND(H78&gt;=1981,H78&lt;1986),VLOOKUP(K78,Masterf!$F$11:$N$25,2),"SENIOR"))))))))</f>
        <v>#N/A</v>
      </c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</row>
    <row r="79" spans="2:124" s="5" customFormat="1" ht="30" customHeight="1" x14ac:dyDescent="0.2">
      <c r="B79" s="170"/>
      <c r="C79" s="171"/>
      <c r="D79" s="172"/>
      <c r="E79" s="173"/>
      <c r="F79" s="174" t="s">
        <v>30</v>
      </c>
      <c r="G79" s="175" t="s">
        <v>30</v>
      </c>
      <c r="H79" s="176"/>
      <c r="I79" s="177"/>
      <c r="J79" s="178" t="s">
        <v>30</v>
      </c>
      <c r="K79" s="179"/>
      <c r="L79" s="180"/>
      <c r="M79" s="181"/>
      <c r="N79" s="181"/>
      <c r="O79" s="182" t="str">
        <f t="shared" si="3"/>
        <v/>
      </c>
      <c r="P79" s="180"/>
      <c r="Q79" s="181"/>
      <c r="R79" s="181"/>
      <c r="S79" s="182" t="str">
        <f t="shared" si="4"/>
        <v/>
      </c>
      <c r="T79" s="207" t="str">
        <f t="shared" si="5"/>
        <v/>
      </c>
      <c r="U79" s="183" t="str">
        <f t="shared" si="12"/>
        <v xml:space="preserve">   </v>
      </c>
      <c r="V79" s="184" t="str">
        <f t="shared" si="6"/>
        <v xml:space="preserve"> </v>
      </c>
      <c r="W79" s="185" t="str">
        <f t="shared" si="7"/>
        <v/>
      </c>
      <c r="X79" s="209" t="str">
        <f>IF(E79="","",W79*VLOOKUP(2020-H79,Masterh!C$17:D$72,2,FALSE))</f>
        <v/>
      </c>
      <c r="Y79" s="73"/>
      <c r="AA79" s="37"/>
      <c r="AB79" s="32" t="e">
        <f>IF(E79="H",T79-HLOOKUP(V79,Masterh!$C$1:$CX$9,2,FALSE),T79-HLOOKUP(V79,Masterf!$C$1:$CD$9,2,FALSE))</f>
        <v>#VALUE!</v>
      </c>
      <c r="AC79" s="32" t="e">
        <f>IF(E79="H",T79-HLOOKUP(V79,Masterh!$C$1:$CX$9,3,FALSE),T79-HLOOKUP(V79,Masterf!$C$1:$CD$9,3,FALSE))</f>
        <v>#VALUE!</v>
      </c>
      <c r="AD79" s="32" t="e">
        <f>IF(E79="H",T79-HLOOKUP(V79,Masterh!$C$1:$CX$9,4,FALSE),T79-HLOOKUP(V79,Masterf!$C$1:$CD$9,4,FALSE))</f>
        <v>#VALUE!</v>
      </c>
      <c r="AE79" s="32" t="e">
        <f>IF(E79="H",T79-HLOOKUP(V79,Masterh!$C$1:$CX$9,5,FALSE),T79-HLOOKUP(V79,Masterf!$C$1:$CD$9,5,FALSE))</f>
        <v>#VALUE!</v>
      </c>
      <c r="AF79" s="32" t="e">
        <f>IF(E79="H",T79-HLOOKUP(V79,Masterh!$C$1:$CX$9,6,FALSE),T79-HLOOKUP(V79,Masterf!$C$1:$CD$9,6,FALSE))</f>
        <v>#VALUE!</v>
      </c>
      <c r="AG79" s="32" t="e">
        <f>IF(E79="H",T79-HLOOKUP(V79,Masterh!$C$1:$CX$9,7,FALSE),T79-HLOOKUP(V79,Masterf!$C$1:$CD$9,7,FALSE))</f>
        <v>#VALUE!</v>
      </c>
      <c r="AH79" s="32" t="e">
        <f>IF(E79="H",T79-HLOOKUP(V79,Masterh!$C$1:$CX$9,8,FALSE),T79-HLOOKUP(V79,Masterf!$C$1:$CD$9,8,FALSE))</f>
        <v>#VALUE!</v>
      </c>
      <c r="AI79" s="32" t="e">
        <f>IF(E79="H",T79-HLOOKUP(V79,Masterh!$C$1:$CX$9,9,FALSE),T79-HLOOKUP(V79,Masterf!$C$1:$CD$9,9,FALSE))</f>
        <v>#VALUE!</v>
      </c>
      <c r="AJ79" s="51" t="str">
        <f t="shared" si="9"/>
        <v xml:space="preserve"> </v>
      </c>
      <c r="AK79" s="37"/>
      <c r="AL79" s="52" t="str">
        <f t="shared" si="10"/>
        <v xml:space="preserve"> </v>
      </c>
      <c r="AM79" s="53" t="str">
        <f t="shared" si="11"/>
        <v xml:space="preserve"> </v>
      </c>
      <c r="AN79" s="37" t="e">
        <f>IF(AND(H79&lt;1920),VLOOKUP(K79,Masterh!$F$11:$P$29,11),IF(AND(H79&gt;=1920,H79&lt;1941),VLOOKUP(K79,Masterh!$F$11:$P$29,11),IF(AND(H79&gt;=1941,H79&lt;1946),VLOOKUP(K79,Masterh!$F$11:$P$29,10),IF(AND(H79&gt;=1946,H79&lt;1951),VLOOKUP(K79,Masterh!$F$11:$P$29,9),IF(AND(H79&gt;=1951,H79&lt;1956),VLOOKUP(K79,Masterh!$F$11:$P$29,8),IF(AND(H79&gt;=1956,H79&lt;1961),VLOOKUP(K79,Masterh!$F$11:$P$29,7),IF(AND(H79&gt;=1961,H79&lt;1966),VLOOKUP(K79,Masterh!$F$11:$P$29,6),IF(AND(H79&gt;=1966,H79&lt;1971),VLOOKUP(K79,Masterh!$F$11:$P$29,5),IF(AND(H79&gt;=1971,H79&lt;1976),VLOOKUP(K79,Masterh!$F$11:$P$29,4),IF(AND(H79&gt;=1976,H79&lt;1981),VLOOKUP(K79,Masterh!$F$11:$P$29,3),IF(AND(H79&gt;=1981,H79&lt;1986),VLOOKUP(K79,Masterh!$F$11:$P$29,2),"SENIOR")))))))))))</f>
        <v>#N/A</v>
      </c>
      <c r="AO79" s="37" t="e">
        <f>IF(AND(H79&lt;1951),VLOOKUP(K79,Masterf!$F$11:$N$25,9),IF(AND(H79&gt;=1951,H79&lt;1956),VLOOKUP(K79,Masterf!$F$11:$N$25,8),IF(AND(H79&gt;=1956,H79&lt;1961),VLOOKUP(K79,Masterf!$F$11:$N$25,7),IF(AND(H79&gt;=1961,H79&lt;1966),VLOOKUP(K79,Masterf!$F$11:$N$25,6),IF(AND(H79&gt;=1966,H79&lt;1971),VLOOKUP(K79,Masterf!$F$11:$N$25,5),IF(AND(H79&gt;=1971,H79&lt;1976),VLOOKUP(K79,Masterf!$F$11:$N$25,4),IF(AND(H79&gt;=1976,H79&lt;1981),VLOOKUP(K79,Masterf!$F$11:$N$25,3),IF(AND(H79&gt;=1981,H79&lt;1986),VLOOKUP(K79,Masterf!$F$11:$N$25,2),"SENIOR"))))))))</f>
        <v>#N/A</v>
      </c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</row>
    <row r="80" spans="2:124" s="5" customFormat="1" ht="30" customHeight="1" x14ac:dyDescent="0.2">
      <c r="B80" s="170"/>
      <c r="C80" s="171"/>
      <c r="D80" s="172"/>
      <c r="E80" s="173"/>
      <c r="F80" s="174" t="s">
        <v>30</v>
      </c>
      <c r="G80" s="175" t="s">
        <v>30</v>
      </c>
      <c r="H80" s="176"/>
      <c r="I80" s="177"/>
      <c r="J80" s="178" t="s">
        <v>30</v>
      </c>
      <c r="K80" s="179"/>
      <c r="L80" s="180"/>
      <c r="M80" s="181"/>
      <c r="N80" s="181"/>
      <c r="O80" s="182" t="str">
        <f t="shared" si="3"/>
        <v/>
      </c>
      <c r="P80" s="180"/>
      <c r="Q80" s="181"/>
      <c r="R80" s="181"/>
      <c r="S80" s="182" t="str">
        <f t="shared" si="4"/>
        <v/>
      </c>
      <c r="T80" s="207" t="str">
        <f t="shared" si="5"/>
        <v/>
      </c>
      <c r="U80" s="183" t="str">
        <f t="shared" si="12"/>
        <v xml:space="preserve">   </v>
      </c>
      <c r="V80" s="184" t="str">
        <f t="shared" si="6"/>
        <v xml:space="preserve"> </v>
      </c>
      <c r="W80" s="185" t="str">
        <f t="shared" si="7"/>
        <v/>
      </c>
      <c r="X80" s="209" t="str">
        <f>IF(E80="","",W80*VLOOKUP(2020-H80,Masterh!C$17:D$72,2,FALSE))</f>
        <v/>
      </c>
      <c r="Y80" s="73"/>
      <c r="AA80" s="37"/>
      <c r="AB80" s="32" t="e">
        <f>IF(E80="H",T80-HLOOKUP(V80,Masterh!$C$1:$CX$9,2,FALSE),T80-HLOOKUP(V80,Masterf!$C$1:$CD$9,2,FALSE))</f>
        <v>#VALUE!</v>
      </c>
      <c r="AC80" s="32" t="e">
        <f>IF(E80="H",T80-HLOOKUP(V80,Masterh!$C$1:$CX$9,3,FALSE),T80-HLOOKUP(V80,Masterf!$C$1:$CD$9,3,FALSE))</f>
        <v>#VALUE!</v>
      </c>
      <c r="AD80" s="32" t="e">
        <f>IF(E80="H",T80-HLOOKUP(V80,Masterh!$C$1:$CX$9,4,FALSE),T80-HLOOKUP(V80,Masterf!$C$1:$CD$9,4,FALSE))</f>
        <v>#VALUE!</v>
      </c>
      <c r="AE80" s="32" t="e">
        <f>IF(E80="H",T80-HLOOKUP(V80,Masterh!$C$1:$CX$9,5,FALSE),T80-HLOOKUP(V80,Masterf!$C$1:$CD$9,5,FALSE))</f>
        <v>#VALUE!</v>
      </c>
      <c r="AF80" s="32" t="e">
        <f>IF(E80="H",T80-HLOOKUP(V80,Masterh!$C$1:$CX$9,6,FALSE),T80-HLOOKUP(V80,Masterf!$C$1:$CD$9,6,FALSE))</f>
        <v>#VALUE!</v>
      </c>
      <c r="AG80" s="32" t="e">
        <f>IF(E80="H",T80-HLOOKUP(V80,Masterh!$C$1:$CX$9,7,FALSE),T80-HLOOKUP(V80,Masterf!$C$1:$CD$9,7,FALSE))</f>
        <v>#VALUE!</v>
      </c>
      <c r="AH80" s="32" t="e">
        <f>IF(E80="H",T80-HLOOKUP(V80,Masterh!$C$1:$CX$9,8,FALSE),T80-HLOOKUP(V80,Masterf!$C$1:$CD$9,8,FALSE))</f>
        <v>#VALUE!</v>
      </c>
      <c r="AI80" s="32" t="e">
        <f>IF(E80="H",T80-HLOOKUP(V80,Masterh!$C$1:$CX$9,9,FALSE),T80-HLOOKUP(V80,Masterf!$C$1:$CD$9,9,FALSE))</f>
        <v>#VALUE!</v>
      </c>
      <c r="AJ80" s="51" t="str">
        <f t="shared" si="9"/>
        <v xml:space="preserve"> </v>
      </c>
      <c r="AK80" s="37"/>
      <c r="AL80" s="52" t="str">
        <f t="shared" si="10"/>
        <v xml:space="preserve"> </v>
      </c>
      <c r="AM80" s="53" t="str">
        <f t="shared" si="11"/>
        <v xml:space="preserve"> </v>
      </c>
      <c r="AN80" s="37" t="e">
        <f>IF(AND(H80&lt;1920),VLOOKUP(K80,Masterh!$F$11:$P$29,11),IF(AND(H80&gt;=1920,H80&lt;1941),VLOOKUP(K80,Masterh!$F$11:$P$29,11),IF(AND(H80&gt;=1941,H80&lt;1946),VLOOKUP(K80,Masterh!$F$11:$P$29,10),IF(AND(H80&gt;=1946,H80&lt;1951),VLOOKUP(K80,Masterh!$F$11:$P$29,9),IF(AND(H80&gt;=1951,H80&lt;1956),VLOOKUP(K80,Masterh!$F$11:$P$29,8),IF(AND(H80&gt;=1956,H80&lt;1961),VLOOKUP(K80,Masterh!$F$11:$P$29,7),IF(AND(H80&gt;=1961,H80&lt;1966),VLOOKUP(K80,Masterh!$F$11:$P$29,6),IF(AND(H80&gt;=1966,H80&lt;1971),VLOOKUP(K80,Masterh!$F$11:$P$29,5),IF(AND(H80&gt;=1971,H80&lt;1976),VLOOKUP(K80,Masterh!$F$11:$P$29,4),IF(AND(H80&gt;=1976,H80&lt;1981),VLOOKUP(K80,Masterh!$F$11:$P$29,3),IF(AND(H80&gt;=1981,H80&lt;1986),VLOOKUP(K80,Masterh!$F$11:$P$29,2),"SENIOR")))))))))))</f>
        <v>#N/A</v>
      </c>
      <c r="AO80" s="37" t="e">
        <f>IF(AND(H80&lt;1951),VLOOKUP(K80,Masterf!$F$11:$N$25,9),IF(AND(H80&gt;=1951,H80&lt;1956),VLOOKUP(K80,Masterf!$F$11:$N$25,8),IF(AND(H80&gt;=1956,H80&lt;1961),VLOOKUP(K80,Masterf!$F$11:$N$25,7),IF(AND(H80&gt;=1961,H80&lt;1966),VLOOKUP(K80,Masterf!$F$11:$N$25,6),IF(AND(H80&gt;=1966,H80&lt;1971),VLOOKUP(K80,Masterf!$F$11:$N$25,5),IF(AND(H80&gt;=1971,H80&lt;1976),VLOOKUP(K80,Masterf!$F$11:$N$25,4),IF(AND(H80&gt;=1976,H80&lt;1981),VLOOKUP(K80,Masterf!$F$11:$N$25,3),IF(AND(H80&gt;=1981,H80&lt;1986),VLOOKUP(K80,Masterf!$F$11:$N$25,2),"SENIOR"))))))))</f>
        <v>#N/A</v>
      </c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</row>
    <row r="81" spans="2:124" s="5" customFormat="1" ht="30" customHeight="1" x14ac:dyDescent="0.2">
      <c r="B81" s="170"/>
      <c r="C81" s="171"/>
      <c r="D81" s="172"/>
      <c r="E81" s="173"/>
      <c r="F81" s="174" t="s">
        <v>30</v>
      </c>
      <c r="G81" s="175" t="s">
        <v>30</v>
      </c>
      <c r="H81" s="176"/>
      <c r="I81" s="177"/>
      <c r="J81" s="178" t="s">
        <v>30</v>
      </c>
      <c r="K81" s="179"/>
      <c r="L81" s="180"/>
      <c r="M81" s="181"/>
      <c r="N81" s="181"/>
      <c r="O81" s="182" t="str">
        <f t="shared" si="3"/>
        <v/>
      </c>
      <c r="P81" s="180"/>
      <c r="Q81" s="181"/>
      <c r="R81" s="181"/>
      <c r="S81" s="182" t="str">
        <f t="shared" si="4"/>
        <v/>
      </c>
      <c r="T81" s="207" t="str">
        <f t="shared" si="5"/>
        <v/>
      </c>
      <c r="U81" s="183" t="str">
        <f t="shared" si="12"/>
        <v xml:space="preserve">   </v>
      </c>
      <c r="V81" s="184" t="str">
        <f t="shared" si="6"/>
        <v xml:space="preserve"> </v>
      </c>
      <c r="W81" s="185" t="str">
        <f t="shared" si="7"/>
        <v/>
      </c>
      <c r="X81" s="209" t="str">
        <f>IF(E81="","",W81*VLOOKUP(2020-H81,Masterh!C$17:D$72,2,FALSE))</f>
        <v/>
      </c>
      <c r="Y81" s="73"/>
      <c r="AA81" s="37"/>
      <c r="AB81" s="32" t="e">
        <f>IF(E81="H",T81-HLOOKUP(V81,Masterh!$C$1:$CX$9,2,FALSE),T81-HLOOKUP(V81,Masterf!$C$1:$CD$9,2,FALSE))</f>
        <v>#VALUE!</v>
      </c>
      <c r="AC81" s="32" t="e">
        <f>IF(E81="H",T81-HLOOKUP(V81,Masterh!$C$1:$CX$9,3,FALSE),T81-HLOOKUP(V81,Masterf!$C$1:$CD$9,3,FALSE))</f>
        <v>#VALUE!</v>
      </c>
      <c r="AD81" s="32" t="e">
        <f>IF(E81="H",T81-HLOOKUP(V81,Masterh!$C$1:$CX$9,4,FALSE),T81-HLOOKUP(V81,Masterf!$C$1:$CD$9,4,FALSE))</f>
        <v>#VALUE!</v>
      </c>
      <c r="AE81" s="32" t="e">
        <f>IF(E81="H",T81-HLOOKUP(V81,Masterh!$C$1:$CX$9,5,FALSE),T81-HLOOKUP(V81,Masterf!$C$1:$CD$9,5,FALSE))</f>
        <v>#VALUE!</v>
      </c>
      <c r="AF81" s="32" t="e">
        <f>IF(E81="H",T81-HLOOKUP(V81,Masterh!$C$1:$CX$9,6,FALSE),T81-HLOOKUP(V81,Masterf!$C$1:$CD$9,6,FALSE))</f>
        <v>#VALUE!</v>
      </c>
      <c r="AG81" s="32" t="e">
        <f>IF(E81="H",T81-HLOOKUP(V81,Masterh!$C$1:$CX$9,7,FALSE),T81-HLOOKUP(V81,Masterf!$C$1:$CD$9,7,FALSE))</f>
        <v>#VALUE!</v>
      </c>
      <c r="AH81" s="32" t="e">
        <f>IF(E81="H",T81-HLOOKUP(V81,Masterh!$C$1:$CX$9,8,FALSE),T81-HLOOKUP(V81,Masterf!$C$1:$CD$9,8,FALSE))</f>
        <v>#VALUE!</v>
      </c>
      <c r="AI81" s="32" t="e">
        <f>IF(E81="H",T81-HLOOKUP(V81,Masterh!$C$1:$CX$9,9,FALSE),T81-HLOOKUP(V81,Masterf!$C$1:$CD$9,9,FALSE))</f>
        <v>#VALUE!</v>
      </c>
      <c r="AJ81" s="51" t="str">
        <f t="shared" si="9"/>
        <v xml:space="preserve"> </v>
      </c>
      <c r="AK81" s="37"/>
      <c r="AL81" s="52" t="str">
        <f t="shared" si="10"/>
        <v xml:space="preserve"> </v>
      </c>
      <c r="AM81" s="53" t="str">
        <f t="shared" si="11"/>
        <v xml:space="preserve"> </v>
      </c>
      <c r="AN81" s="37" t="e">
        <f>IF(AND(H81&lt;1920),VLOOKUP(K81,Masterh!$F$11:$P$29,11),IF(AND(H81&gt;=1920,H81&lt;1941),VLOOKUP(K81,Masterh!$F$11:$P$29,11),IF(AND(H81&gt;=1941,H81&lt;1946),VLOOKUP(K81,Masterh!$F$11:$P$29,10),IF(AND(H81&gt;=1946,H81&lt;1951),VLOOKUP(K81,Masterh!$F$11:$P$29,9),IF(AND(H81&gt;=1951,H81&lt;1956),VLOOKUP(K81,Masterh!$F$11:$P$29,8),IF(AND(H81&gt;=1956,H81&lt;1961),VLOOKUP(K81,Masterh!$F$11:$P$29,7),IF(AND(H81&gt;=1961,H81&lt;1966),VLOOKUP(K81,Masterh!$F$11:$P$29,6),IF(AND(H81&gt;=1966,H81&lt;1971),VLOOKUP(K81,Masterh!$F$11:$P$29,5),IF(AND(H81&gt;=1971,H81&lt;1976),VLOOKUP(K81,Masterh!$F$11:$P$29,4),IF(AND(H81&gt;=1976,H81&lt;1981),VLOOKUP(K81,Masterh!$F$11:$P$29,3),IF(AND(H81&gt;=1981,H81&lt;1986),VLOOKUP(K81,Masterh!$F$11:$P$29,2),"SENIOR")))))))))))</f>
        <v>#N/A</v>
      </c>
      <c r="AO81" s="37" t="e">
        <f>IF(AND(H81&lt;1951),VLOOKUP(K81,Masterf!$F$11:$N$25,9),IF(AND(H81&gt;=1951,H81&lt;1956),VLOOKUP(K81,Masterf!$F$11:$N$25,8),IF(AND(H81&gt;=1956,H81&lt;1961),VLOOKUP(K81,Masterf!$F$11:$N$25,7),IF(AND(H81&gt;=1961,H81&lt;1966),VLOOKUP(K81,Masterf!$F$11:$N$25,6),IF(AND(H81&gt;=1966,H81&lt;1971),VLOOKUP(K81,Masterf!$F$11:$N$25,5),IF(AND(H81&gt;=1971,H81&lt;1976),VLOOKUP(K81,Masterf!$F$11:$N$25,4),IF(AND(H81&gt;=1976,H81&lt;1981),VLOOKUP(K81,Masterf!$F$11:$N$25,3),IF(AND(H81&gt;=1981,H81&lt;1986),VLOOKUP(K81,Masterf!$F$11:$N$25,2),"SENIOR"))))))))</f>
        <v>#N/A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</row>
    <row r="82" spans="2:124" s="5" customFormat="1" ht="30" customHeight="1" x14ac:dyDescent="0.2">
      <c r="B82" s="170"/>
      <c r="C82" s="171"/>
      <c r="D82" s="172"/>
      <c r="E82" s="173"/>
      <c r="F82" s="174" t="s">
        <v>30</v>
      </c>
      <c r="G82" s="175" t="s">
        <v>30</v>
      </c>
      <c r="H82" s="176"/>
      <c r="I82" s="177"/>
      <c r="J82" s="178" t="s">
        <v>30</v>
      </c>
      <c r="K82" s="179"/>
      <c r="L82" s="180"/>
      <c r="M82" s="181"/>
      <c r="N82" s="181"/>
      <c r="O82" s="182" t="str">
        <f t="shared" si="3"/>
        <v/>
      </c>
      <c r="P82" s="180"/>
      <c r="Q82" s="181"/>
      <c r="R82" s="181"/>
      <c r="S82" s="182" t="str">
        <f t="shared" si="4"/>
        <v/>
      </c>
      <c r="T82" s="207" t="str">
        <f t="shared" si="5"/>
        <v/>
      </c>
      <c r="U82" s="183" t="str">
        <f t="shared" si="12"/>
        <v xml:space="preserve">   </v>
      </c>
      <c r="V82" s="184" t="str">
        <f t="shared" si="6"/>
        <v xml:space="preserve"> </v>
      </c>
      <c r="W82" s="185" t="str">
        <f t="shared" si="7"/>
        <v/>
      </c>
      <c r="X82" s="209" t="str">
        <f>IF(E82="","",W82*VLOOKUP(2020-H82,Masterh!C$17:D$72,2,FALSE))</f>
        <v/>
      </c>
      <c r="Y82" s="73"/>
      <c r="AA82" s="37"/>
      <c r="AB82" s="32" t="e">
        <f>IF(E82="H",T82-HLOOKUP(V82,Masterh!$C$1:$CX$9,2,FALSE),T82-HLOOKUP(V82,Masterf!$C$1:$CD$9,2,FALSE))</f>
        <v>#VALUE!</v>
      </c>
      <c r="AC82" s="32" t="e">
        <f>IF(E82="H",T82-HLOOKUP(V82,Masterh!$C$1:$CX$9,3,FALSE),T82-HLOOKUP(V82,Masterf!$C$1:$CD$9,3,FALSE))</f>
        <v>#VALUE!</v>
      </c>
      <c r="AD82" s="32" t="e">
        <f>IF(E82="H",T82-HLOOKUP(V82,Masterh!$C$1:$CX$9,4,FALSE),T82-HLOOKUP(V82,Masterf!$C$1:$CD$9,4,FALSE))</f>
        <v>#VALUE!</v>
      </c>
      <c r="AE82" s="32" t="e">
        <f>IF(E82="H",T82-HLOOKUP(V82,Masterh!$C$1:$CX$9,5,FALSE),T82-HLOOKUP(V82,Masterf!$C$1:$CD$9,5,FALSE))</f>
        <v>#VALUE!</v>
      </c>
      <c r="AF82" s="32" t="e">
        <f>IF(E82="H",T82-HLOOKUP(V82,Masterh!$C$1:$CX$9,6,FALSE),T82-HLOOKUP(V82,Masterf!$C$1:$CD$9,6,FALSE))</f>
        <v>#VALUE!</v>
      </c>
      <c r="AG82" s="32" t="e">
        <f>IF(E82="H",T82-HLOOKUP(V82,Masterh!$C$1:$CX$9,7,FALSE),T82-HLOOKUP(V82,Masterf!$C$1:$CD$9,7,FALSE))</f>
        <v>#VALUE!</v>
      </c>
      <c r="AH82" s="32" t="e">
        <f>IF(E82="H",T82-HLOOKUP(V82,Masterh!$C$1:$CX$9,8,FALSE),T82-HLOOKUP(V82,Masterf!$C$1:$CD$9,8,FALSE))</f>
        <v>#VALUE!</v>
      </c>
      <c r="AI82" s="32" t="e">
        <f>IF(E82="H",T82-HLOOKUP(V82,Masterh!$C$1:$CX$9,9,FALSE),T82-HLOOKUP(V82,Masterf!$C$1:$CD$9,9,FALSE))</f>
        <v>#VALUE!</v>
      </c>
      <c r="AJ82" s="51" t="str">
        <f t="shared" si="9"/>
        <v xml:space="preserve"> </v>
      </c>
      <c r="AK82" s="37"/>
      <c r="AL82" s="52" t="str">
        <f t="shared" si="10"/>
        <v xml:space="preserve"> </v>
      </c>
      <c r="AM82" s="53" t="str">
        <f t="shared" si="11"/>
        <v xml:space="preserve"> </v>
      </c>
      <c r="AN82" s="37" t="e">
        <f>IF(AND(H82&lt;1920),VLOOKUP(K82,Masterh!$F$11:$P$29,11),IF(AND(H82&gt;=1920,H82&lt;1941),VLOOKUP(K82,Masterh!$F$11:$P$29,11),IF(AND(H82&gt;=1941,H82&lt;1946),VLOOKUP(K82,Masterh!$F$11:$P$29,10),IF(AND(H82&gt;=1946,H82&lt;1951),VLOOKUP(K82,Masterh!$F$11:$P$29,9),IF(AND(H82&gt;=1951,H82&lt;1956),VLOOKUP(K82,Masterh!$F$11:$P$29,8),IF(AND(H82&gt;=1956,H82&lt;1961),VLOOKUP(K82,Masterh!$F$11:$P$29,7),IF(AND(H82&gt;=1961,H82&lt;1966),VLOOKUP(K82,Masterh!$F$11:$P$29,6),IF(AND(H82&gt;=1966,H82&lt;1971),VLOOKUP(K82,Masterh!$F$11:$P$29,5),IF(AND(H82&gt;=1971,H82&lt;1976),VLOOKUP(K82,Masterh!$F$11:$P$29,4),IF(AND(H82&gt;=1976,H82&lt;1981),VLOOKUP(K82,Masterh!$F$11:$P$29,3),IF(AND(H82&gt;=1981,H82&lt;1986),VLOOKUP(K82,Masterh!$F$11:$P$29,2),"SENIOR")))))))))))</f>
        <v>#N/A</v>
      </c>
      <c r="AO82" s="37" t="e">
        <f>IF(AND(H82&lt;1951),VLOOKUP(K82,Masterf!$F$11:$N$25,9),IF(AND(H82&gt;=1951,H82&lt;1956),VLOOKUP(K82,Masterf!$F$11:$N$25,8),IF(AND(H82&gt;=1956,H82&lt;1961),VLOOKUP(K82,Masterf!$F$11:$N$25,7),IF(AND(H82&gt;=1961,H82&lt;1966),VLOOKUP(K82,Masterf!$F$11:$N$25,6),IF(AND(H82&gt;=1966,H82&lt;1971),VLOOKUP(K82,Masterf!$F$11:$N$25,5),IF(AND(H82&gt;=1971,H82&lt;1976),VLOOKUP(K82,Masterf!$F$11:$N$25,4),IF(AND(H82&gt;=1976,H82&lt;1981),VLOOKUP(K82,Masterf!$F$11:$N$25,3),IF(AND(H82&gt;=1981,H82&lt;1986),VLOOKUP(K82,Masterf!$F$11:$N$25,2),"SENIOR"))))))))</f>
        <v>#N/A</v>
      </c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</row>
    <row r="83" spans="2:124" s="5" customFormat="1" ht="30" customHeight="1" x14ac:dyDescent="0.2">
      <c r="B83" s="170"/>
      <c r="C83" s="171"/>
      <c r="D83" s="172"/>
      <c r="E83" s="173"/>
      <c r="F83" s="174" t="s">
        <v>30</v>
      </c>
      <c r="G83" s="175" t="s">
        <v>30</v>
      </c>
      <c r="H83" s="176"/>
      <c r="I83" s="177"/>
      <c r="J83" s="178" t="s">
        <v>30</v>
      </c>
      <c r="K83" s="179"/>
      <c r="L83" s="180"/>
      <c r="M83" s="181"/>
      <c r="N83" s="181"/>
      <c r="O83" s="182" t="str">
        <f t="shared" si="3"/>
        <v/>
      </c>
      <c r="P83" s="180"/>
      <c r="Q83" s="181"/>
      <c r="R83" s="181"/>
      <c r="S83" s="182" t="str">
        <f t="shared" si="4"/>
        <v/>
      </c>
      <c r="T83" s="207" t="str">
        <f t="shared" si="5"/>
        <v/>
      </c>
      <c r="U83" s="183" t="str">
        <f t="shared" si="12"/>
        <v xml:space="preserve">   </v>
      </c>
      <c r="V83" s="184" t="str">
        <f t="shared" si="6"/>
        <v xml:space="preserve"> </v>
      </c>
      <c r="W83" s="185" t="str">
        <f t="shared" si="7"/>
        <v/>
      </c>
      <c r="X83" s="209" t="str">
        <f>IF(E83="","",W83*VLOOKUP(2020-H83,Masterh!C$17:D$72,2,FALSE))</f>
        <v/>
      </c>
      <c r="Y83" s="73"/>
      <c r="AA83" s="37"/>
      <c r="AB83" s="32" t="e">
        <f>IF(E83="H",T83-HLOOKUP(V83,Masterh!$C$1:$CX$9,2,FALSE),T83-HLOOKUP(V83,Masterf!$C$1:$CD$9,2,FALSE))</f>
        <v>#VALUE!</v>
      </c>
      <c r="AC83" s="32" t="e">
        <f>IF(E83="H",T83-HLOOKUP(V83,Masterh!$C$1:$CX$9,3,FALSE),T83-HLOOKUP(V83,Masterf!$C$1:$CD$9,3,FALSE))</f>
        <v>#VALUE!</v>
      </c>
      <c r="AD83" s="32" t="e">
        <f>IF(E83="H",T83-HLOOKUP(V83,Masterh!$C$1:$CX$9,4,FALSE),T83-HLOOKUP(V83,Masterf!$C$1:$CD$9,4,FALSE))</f>
        <v>#VALUE!</v>
      </c>
      <c r="AE83" s="32" t="e">
        <f>IF(E83="H",T83-HLOOKUP(V83,Masterh!$C$1:$CX$9,5,FALSE),T83-HLOOKUP(V83,Masterf!$C$1:$CD$9,5,FALSE))</f>
        <v>#VALUE!</v>
      </c>
      <c r="AF83" s="32" t="e">
        <f>IF(E83="H",T83-HLOOKUP(V83,Masterh!$C$1:$CX$9,6,FALSE),T83-HLOOKUP(V83,Masterf!$C$1:$CD$9,6,FALSE))</f>
        <v>#VALUE!</v>
      </c>
      <c r="AG83" s="32" t="e">
        <f>IF(E83="H",T83-HLOOKUP(V83,Masterh!$C$1:$CX$9,7,FALSE),T83-HLOOKUP(V83,Masterf!$C$1:$CD$9,7,FALSE))</f>
        <v>#VALUE!</v>
      </c>
      <c r="AH83" s="32" t="e">
        <f>IF(E83="H",T83-HLOOKUP(V83,Masterh!$C$1:$CX$9,8,FALSE),T83-HLOOKUP(V83,Masterf!$C$1:$CD$9,8,FALSE))</f>
        <v>#VALUE!</v>
      </c>
      <c r="AI83" s="32" t="e">
        <f>IF(E83="H",T83-HLOOKUP(V83,Masterh!$C$1:$CX$9,9,FALSE),T83-HLOOKUP(V83,Masterf!$C$1:$CD$9,9,FALSE))</f>
        <v>#VALUE!</v>
      </c>
      <c r="AJ83" s="51" t="str">
        <f t="shared" si="9"/>
        <v xml:space="preserve"> </v>
      </c>
      <c r="AK83" s="37"/>
      <c r="AL83" s="52" t="str">
        <f t="shared" si="10"/>
        <v xml:space="preserve"> </v>
      </c>
      <c r="AM83" s="53" t="str">
        <f t="shared" si="11"/>
        <v xml:space="preserve"> </v>
      </c>
      <c r="AN83" s="37" t="e">
        <f>IF(AND(H83&lt;1920),VLOOKUP(K83,Masterh!$F$11:$P$29,11),IF(AND(H83&gt;=1920,H83&lt;1941),VLOOKUP(K83,Masterh!$F$11:$P$29,11),IF(AND(H83&gt;=1941,H83&lt;1946),VLOOKUP(K83,Masterh!$F$11:$P$29,10),IF(AND(H83&gt;=1946,H83&lt;1951),VLOOKUP(K83,Masterh!$F$11:$P$29,9),IF(AND(H83&gt;=1951,H83&lt;1956),VLOOKUP(K83,Masterh!$F$11:$P$29,8),IF(AND(H83&gt;=1956,H83&lt;1961),VLOOKUP(K83,Masterh!$F$11:$P$29,7),IF(AND(H83&gt;=1961,H83&lt;1966),VLOOKUP(K83,Masterh!$F$11:$P$29,6),IF(AND(H83&gt;=1966,H83&lt;1971),VLOOKUP(K83,Masterh!$F$11:$P$29,5),IF(AND(H83&gt;=1971,H83&lt;1976),VLOOKUP(K83,Masterh!$F$11:$P$29,4),IF(AND(H83&gt;=1976,H83&lt;1981),VLOOKUP(K83,Masterh!$F$11:$P$29,3),IF(AND(H83&gt;=1981,H83&lt;1986),VLOOKUP(K83,Masterh!$F$11:$P$29,2),"SENIOR")))))))))))</f>
        <v>#N/A</v>
      </c>
      <c r="AO83" s="37" t="e">
        <f>IF(AND(H83&lt;1951),VLOOKUP(K83,Masterf!$F$11:$N$25,9),IF(AND(H83&gt;=1951,H83&lt;1956),VLOOKUP(K83,Masterf!$F$11:$N$25,8),IF(AND(H83&gt;=1956,H83&lt;1961),VLOOKUP(K83,Masterf!$F$11:$N$25,7),IF(AND(H83&gt;=1961,H83&lt;1966),VLOOKUP(K83,Masterf!$F$11:$N$25,6),IF(AND(H83&gt;=1966,H83&lt;1971),VLOOKUP(K83,Masterf!$F$11:$N$25,5),IF(AND(H83&gt;=1971,H83&lt;1976),VLOOKUP(K83,Masterf!$F$11:$N$25,4),IF(AND(H83&gt;=1976,H83&lt;1981),VLOOKUP(K83,Masterf!$F$11:$N$25,3),IF(AND(H83&gt;=1981,H83&lt;1986),VLOOKUP(K83,Masterf!$F$11:$N$25,2),"SENIOR"))))))))</f>
        <v>#N/A</v>
      </c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</row>
    <row r="84" spans="2:124" s="5" customFormat="1" ht="30" customHeight="1" x14ac:dyDescent="0.2">
      <c r="B84" s="170"/>
      <c r="C84" s="171"/>
      <c r="D84" s="172"/>
      <c r="E84" s="173"/>
      <c r="F84" s="174" t="s">
        <v>30</v>
      </c>
      <c r="G84" s="175" t="s">
        <v>30</v>
      </c>
      <c r="H84" s="176"/>
      <c r="I84" s="177"/>
      <c r="J84" s="178"/>
      <c r="K84" s="179"/>
      <c r="L84" s="180"/>
      <c r="M84" s="181"/>
      <c r="N84" s="181"/>
      <c r="O84" s="182" t="str">
        <f t="shared" si="3"/>
        <v/>
      </c>
      <c r="P84" s="180"/>
      <c r="Q84" s="181"/>
      <c r="R84" s="181"/>
      <c r="S84" s="182" t="str">
        <f t="shared" si="4"/>
        <v/>
      </c>
      <c r="T84" s="207" t="str">
        <f t="shared" si="5"/>
        <v/>
      </c>
      <c r="U84" s="183" t="str">
        <f t="shared" si="12"/>
        <v xml:space="preserve">   </v>
      </c>
      <c r="V84" s="184" t="str">
        <f t="shared" si="6"/>
        <v xml:space="preserve"> </v>
      </c>
      <c r="W84" s="185" t="str">
        <f t="shared" si="7"/>
        <v/>
      </c>
      <c r="X84" s="209" t="str">
        <f>IF(E84="","",W84*VLOOKUP(2020-H84,Masterh!C$17:D$72,2,FALSE))</f>
        <v/>
      </c>
      <c r="Y84" s="73"/>
      <c r="AA84" s="37"/>
      <c r="AB84" s="32" t="e">
        <f>IF(E84="H",T84-HLOOKUP(V84,Masterh!$C$1:$CX$9,2,FALSE),T84-HLOOKUP(V84,Masterf!$C$1:$CD$9,2,FALSE))</f>
        <v>#VALUE!</v>
      </c>
      <c r="AC84" s="32" t="e">
        <f>IF(E84="H",T84-HLOOKUP(V84,Masterh!$C$1:$CX$9,3,FALSE),T84-HLOOKUP(V84,Masterf!$C$1:$CD$9,3,FALSE))</f>
        <v>#VALUE!</v>
      </c>
      <c r="AD84" s="32" t="e">
        <f>IF(E84="H",T84-HLOOKUP(V84,Masterh!$C$1:$CX$9,4,FALSE),T84-HLOOKUP(V84,Masterf!$C$1:$CD$9,4,FALSE))</f>
        <v>#VALUE!</v>
      </c>
      <c r="AE84" s="32" t="e">
        <f>IF(E84="H",T84-HLOOKUP(V84,Masterh!$C$1:$CX$9,5,FALSE),T84-HLOOKUP(V84,Masterf!$C$1:$CD$9,5,FALSE))</f>
        <v>#VALUE!</v>
      </c>
      <c r="AF84" s="32" t="e">
        <f>IF(E84="H",T84-HLOOKUP(V84,Masterh!$C$1:$CX$9,6,FALSE),T84-HLOOKUP(V84,Masterf!$C$1:$CD$9,6,FALSE))</f>
        <v>#VALUE!</v>
      </c>
      <c r="AG84" s="32" t="e">
        <f>IF(E84="H",T84-HLOOKUP(V84,Masterh!$C$1:$CX$9,7,FALSE),T84-HLOOKUP(V84,Masterf!$C$1:$CD$9,7,FALSE))</f>
        <v>#VALUE!</v>
      </c>
      <c r="AH84" s="32" t="e">
        <f>IF(E84="H",T84-HLOOKUP(V84,Masterh!$C$1:$CX$9,8,FALSE),T84-HLOOKUP(V84,Masterf!$C$1:$CD$9,8,FALSE))</f>
        <v>#VALUE!</v>
      </c>
      <c r="AI84" s="32" t="e">
        <f>IF(E84="H",T84-HLOOKUP(V84,Masterh!$C$1:$CX$9,9,FALSE),T84-HLOOKUP(V84,Masterf!$C$1:$CD$9,9,FALSE))</f>
        <v>#VALUE!</v>
      </c>
      <c r="AJ84" s="51" t="str">
        <f t="shared" si="9"/>
        <v xml:space="preserve"> </v>
      </c>
      <c r="AK84" s="37"/>
      <c r="AL84" s="52" t="str">
        <f t="shared" si="10"/>
        <v xml:space="preserve"> </v>
      </c>
      <c r="AM84" s="53" t="str">
        <f t="shared" si="11"/>
        <v xml:space="preserve"> </v>
      </c>
      <c r="AN84" s="37" t="e">
        <f>IF(AND(H84&lt;1920),VLOOKUP(K84,Masterh!$F$11:$P$29,11),IF(AND(H84&gt;=1920,H84&lt;1941),VLOOKUP(K84,Masterh!$F$11:$P$29,11),IF(AND(H84&gt;=1941,H84&lt;1946),VLOOKUP(K84,Masterh!$F$11:$P$29,10),IF(AND(H84&gt;=1946,H84&lt;1951),VLOOKUP(K84,Masterh!$F$11:$P$29,9),IF(AND(H84&gt;=1951,H84&lt;1956),VLOOKUP(K84,Masterh!$F$11:$P$29,8),IF(AND(H84&gt;=1956,H84&lt;1961),VLOOKUP(K84,Masterh!$F$11:$P$29,7),IF(AND(H84&gt;=1961,H84&lt;1966),VLOOKUP(K84,Masterh!$F$11:$P$29,6),IF(AND(H84&gt;=1966,H84&lt;1971),VLOOKUP(K84,Masterh!$F$11:$P$29,5),IF(AND(H84&gt;=1971,H84&lt;1976),VLOOKUP(K84,Masterh!$F$11:$P$29,4),IF(AND(H84&gt;=1976,H84&lt;1981),VLOOKUP(K84,Masterh!$F$11:$P$29,3),IF(AND(H84&gt;=1981,H84&lt;1986),VLOOKUP(K84,Masterh!$F$11:$P$29,2),"SENIOR")))))))))))</f>
        <v>#N/A</v>
      </c>
      <c r="AO84" s="37" t="e">
        <f>IF(AND(H84&lt;1951),VLOOKUP(K84,Masterf!$F$11:$N$25,9),IF(AND(H84&gt;=1951,H84&lt;1956),VLOOKUP(K84,Masterf!$F$11:$N$25,8),IF(AND(H84&gt;=1956,H84&lt;1961),VLOOKUP(K84,Masterf!$F$11:$N$25,7),IF(AND(H84&gt;=1961,H84&lt;1966),VLOOKUP(K84,Masterf!$F$11:$N$25,6),IF(AND(H84&gt;=1966,H84&lt;1971),VLOOKUP(K84,Masterf!$F$11:$N$25,5),IF(AND(H84&gt;=1971,H84&lt;1976),VLOOKUP(K84,Masterf!$F$11:$N$25,4),IF(AND(H84&gt;=1976,H84&lt;1981),VLOOKUP(K84,Masterf!$F$11:$N$25,3),IF(AND(H84&gt;=1981,H84&lt;1986),VLOOKUP(K84,Masterf!$F$11:$N$25,2),"SENIOR"))))))))</f>
        <v>#N/A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</row>
    <row r="85" spans="2:124" s="5" customFormat="1" ht="30" customHeight="1" x14ac:dyDescent="0.2">
      <c r="B85" s="170"/>
      <c r="C85" s="171"/>
      <c r="D85" s="172"/>
      <c r="E85" s="173"/>
      <c r="F85" s="174" t="s">
        <v>30</v>
      </c>
      <c r="G85" s="175" t="s">
        <v>30</v>
      </c>
      <c r="H85" s="176"/>
      <c r="I85" s="177"/>
      <c r="J85" s="178"/>
      <c r="K85" s="179"/>
      <c r="L85" s="180"/>
      <c r="M85" s="181"/>
      <c r="N85" s="181"/>
      <c r="O85" s="182" t="str">
        <f t="shared" si="3"/>
        <v/>
      </c>
      <c r="P85" s="180"/>
      <c r="Q85" s="181"/>
      <c r="R85" s="181"/>
      <c r="S85" s="182" t="str">
        <f t="shared" si="4"/>
        <v/>
      </c>
      <c r="T85" s="207" t="str">
        <f t="shared" si="5"/>
        <v/>
      </c>
      <c r="U85" s="183" t="str">
        <f t="shared" si="12"/>
        <v xml:space="preserve">   </v>
      </c>
      <c r="V85" s="184" t="str">
        <f t="shared" si="6"/>
        <v xml:space="preserve"> </v>
      </c>
      <c r="W85" s="185" t="str">
        <f t="shared" si="7"/>
        <v/>
      </c>
      <c r="X85" s="209" t="str">
        <f>IF(E85="","",W85*VLOOKUP(2020-H85,Masterh!C$17:D$72,2,FALSE))</f>
        <v/>
      </c>
      <c r="Y85" s="73"/>
      <c r="AA85" s="37"/>
      <c r="AB85" s="32" t="e">
        <f>IF(E85="H",T85-HLOOKUP(V85,Masterh!$C$1:$CX$9,2,FALSE),T85-HLOOKUP(V85,Masterf!$C$1:$CD$9,2,FALSE))</f>
        <v>#VALUE!</v>
      </c>
      <c r="AC85" s="32" t="e">
        <f>IF(E85="H",T85-HLOOKUP(V85,Masterh!$C$1:$CX$9,3,FALSE),T85-HLOOKUP(V85,Masterf!$C$1:$CD$9,3,FALSE))</f>
        <v>#VALUE!</v>
      </c>
      <c r="AD85" s="32" t="e">
        <f>IF(E85="H",T85-HLOOKUP(V85,Masterh!$C$1:$CX$9,4,FALSE),T85-HLOOKUP(V85,Masterf!$C$1:$CD$9,4,FALSE))</f>
        <v>#VALUE!</v>
      </c>
      <c r="AE85" s="32" t="e">
        <f>IF(E85="H",T85-HLOOKUP(V85,Masterh!$C$1:$CX$9,5,FALSE),T85-HLOOKUP(V85,Masterf!$C$1:$CD$9,5,FALSE))</f>
        <v>#VALUE!</v>
      </c>
      <c r="AF85" s="32" t="e">
        <f>IF(E85="H",T85-HLOOKUP(V85,Masterh!$C$1:$CX$9,6,FALSE),T85-HLOOKUP(V85,Masterf!$C$1:$CD$9,6,FALSE))</f>
        <v>#VALUE!</v>
      </c>
      <c r="AG85" s="32" t="e">
        <f>IF(E85="H",T85-HLOOKUP(V85,Masterh!$C$1:$CX$9,7,FALSE),T85-HLOOKUP(V85,Masterf!$C$1:$CD$9,7,FALSE))</f>
        <v>#VALUE!</v>
      </c>
      <c r="AH85" s="32" t="e">
        <f>IF(E85="H",T85-HLOOKUP(V85,Masterh!$C$1:$CX$9,8,FALSE),T85-HLOOKUP(V85,Masterf!$C$1:$CD$9,8,FALSE))</f>
        <v>#VALUE!</v>
      </c>
      <c r="AI85" s="32" t="e">
        <f>IF(E85="H",T85-HLOOKUP(V85,Masterh!$C$1:$CX$9,9,FALSE),T85-HLOOKUP(V85,Masterf!$C$1:$CD$9,9,FALSE))</f>
        <v>#VALUE!</v>
      </c>
      <c r="AJ85" s="51" t="str">
        <f t="shared" si="9"/>
        <v xml:space="preserve"> </v>
      </c>
      <c r="AK85" s="37"/>
      <c r="AL85" s="52" t="str">
        <f t="shared" si="10"/>
        <v xml:space="preserve"> </v>
      </c>
      <c r="AM85" s="53" t="str">
        <f t="shared" si="11"/>
        <v xml:space="preserve"> </v>
      </c>
      <c r="AN85" s="37" t="e">
        <f>IF(AND(H85&lt;1920),VLOOKUP(K85,Masterh!$F$11:$P$29,11),IF(AND(H85&gt;=1920,H85&lt;1941),VLOOKUP(K85,Masterh!$F$11:$P$29,11),IF(AND(H85&gt;=1941,H85&lt;1946),VLOOKUP(K85,Masterh!$F$11:$P$29,10),IF(AND(H85&gt;=1946,H85&lt;1951),VLOOKUP(K85,Masterh!$F$11:$P$29,9),IF(AND(H85&gt;=1951,H85&lt;1956),VLOOKUP(K85,Masterh!$F$11:$P$29,8),IF(AND(H85&gt;=1956,H85&lt;1961),VLOOKUP(K85,Masterh!$F$11:$P$29,7),IF(AND(H85&gt;=1961,H85&lt;1966),VLOOKUP(K85,Masterh!$F$11:$P$29,6),IF(AND(H85&gt;=1966,H85&lt;1971),VLOOKUP(K85,Masterh!$F$11:$P$29,5),IF(AND(H85&gt;=1971,H85&lt;1976),VLOOKUP(K85,Masterh!$F$11:$P$29,4),IF(AND(H85&gt;=1976,H85&lt;1981),VLOOKUP(K85,Masterh!$F$11:$P$29,3),IF(AND(H85&gt;=1981,H85&lt;1986),VLOOKUP(K85,Masterh!$F$11:$P$29,2),"SENIOR")))))))))))</f>
        <v>#N/A</v>
      </c>
      <c r="AO85" s="37" t="e">
        <f>IF(AND(H85&lt;1951),VLOOKUP(K85,Masterf!$F$11:$N$25,9),IF(AND(H85&gt;=1951,H85&lt;1956),VLOOKUP(K85,Masterf!$F$11:$N$25,8),IF(AND(H85&gt;=1956,H85&lt;1961),VLOOKUP(K85,Masterf!$F$11:$N$25,7),IF(AND(H85&gt;=1961,H85&lt;1966),VLOOKUP(K85,Masterf!$F$11:$N$25,6),IF(AND(H85&gt;=1966,H85&lt;1971),VLOOKUP(K85,Masterf!$F$11:$N$25,5),IF(AND(H85&gt;=1971,H85&lt;1976),VLOOKUP(K85,Masterf!$F$11:$N$25,4),IF(AND(H85&gt;=1976,H85&lt;1981),VLOOKUP(K85,Masterf!$F$11:$N$25,3),IF(AND(H85&gt;=1981,H85&lt;1986),VLOOKUP(K85,Masterf!$F$11:$N$25,2),"SENIOR"))))))))</f>
        <v>#N/A</v>
      </c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</row>
    <row r="86" spans="2:124" s="5" customFormat="1" ht="30" customHeight="1" x14ac:dyDescent="0.2">
      <c r="B86" s="170"/>
      <c r="C86" s="171"/>
      <c r="D86" s="172"/>
      <c r="E86" s="173"/>
      <c r="F86" s="174" t="s">
        <v>30</v>
      </c>
      <c r="G86" s="175" t="s">
        <v>30</v>
      </c>
      <c r="H86" s="176"/>
      <c r="I86" s="177"/>
      <c r="J86" s="178"/>
      <c r="K86" s="179"/>
      <c r="L86" s="180"/>
      <c r="M86" s="181"/>
      <c r="N86" s="181"/>
      <c r="O86" s="182" t="str">
        <f t="shared" si="3"/>
        <v/>
      </c>
      <c r="P86" s="180"/>
      <c r="Q86" s="181"/>
      <c r="R86" s="181"/>
      <c r="S86" s="182" t="str">
        <f t="shared" si="4"/>
        <v/>
      </c>
      <c r="T86" s="207" t="str">
        <f t="shared" si="5"/>
        <v/>
      </c>
      <c r="U86" s="183" t="str">
        <f t="shared" si="12"/>
        <v xml:space="preserve">   </v>
      </c>
      <c r="V86" s="184" t="str">
        <f t="shared" si="6"/>
        <v xml:space="preserve"> </v>
      </c>
      <c r="W86" s="185" t="str">
        <f t="shared" si="7"/>
        <v/>
      </c>
      <c r="X86" s="209" t="str">
        <f>IF(E86="","",W86*VLOOKUP(2020-H86,Masterh!C$17:D$72,2,FALSE))</f>
        <v/>
      </c>
      <c r="Y86" s="73"/>
      <c r="AA86" s="37"/>
      <c r="AB86" s="32" t="e">
        <f>IF(E86="H",T86-HLOOKUP(V86,Masterh!$C$1:$CX$9,2,FALSE),T86-HLOOKUP(V86,Masterf!$C$1:$CD$9,2,FALSE))</f>
        <v>#VALUE!</v>
      </c>
      <c r="AC86" s="32" t="e">
        <f>IF(E86="H",T86-HLOOKUP(V86,Masterh!$C$1:$CX$9,3,FALSE),T86-HLOOKUP(V86,Masterf!$C$1:$CD$9,3,FALSE))</f>
        <v>#VALUE!</v>
      </c>
      <c r="AD86" s="32" t="e">
        <f>IF(E86="H",T86-HLOOKUP(V86,Masterh!$C$1:$CX$9,4,FALSE),T86-HLOOKUP(V86,Masterf!$C$1:$CD$9,4,FALSE))</f>
        <v>#VALUE!</v>
      </c>
      <c r="AE86" s="32" t="e">
        <f>IF(E86="H",T86-HLOOKUP(V86,Masterh!$C$1:$CX$9,5,FALSE),T86-HLOOKUP(V86,Masterf!$C$1:$CD$9,5,FALSE))</f>
        <v>#VALUE!</v>
      </c>
      <c r="AF86" s="32" t="e">
        <f>IF(E86="H",T86-HLOOKUP(V86,Masterh!$C$1:$CX$9,6,FALSE),T86-HLOOKUP(V86,Masterf!$C$1:$CD$9,6,FALSE))</f>
        <v>#VALUE!</v>
      </c>
      <c r="AG86" s="32" t="e">
        <f>IF(E86="H",T86-HLOOKUP(V86,Masterh!$C$1:$CX$9,7,FALSE),T86-HLOOKUP(V86,Masterf!$C$1:$CD$9,7,FALSE))</f>
        <v>#VALUE!</v>
      </c>
      <c r="AH86" s="32" t="e">
        <f>IF(E86="H",T86-HLOOKUP(V86,Masterh!$C$1:$CX$9,8,FALSE),T86-HLOOKUP(V86,Masterf!$C$1:$CD$9,8,FALSE))</f>
        <v>#VALUE!</v>
      </c>
      <c r="AI86" s="32" t="e">
        <f>IF(E86="H",T86-HLOOKUP(V86,Masterh!$C$1:$CX$9,9,FALSE),T86-HLOOKUP(V86,Masterf!$C$1:$CD$9,9,FALSE))</f>
        <v>#VALUE!</v>
      </c>
      <c r="AJ86" s="51" t="str">
        <f t="shared" si="9"/>
        <v xml:space="preserve"> </v>
      </c>
      <c r="AK86" s="37"/>
      <c r="AL86" s="52" t="str">
        <f t="shared" si="10"/>
        <v xml:space="preserve"> </v>
      </c>
      <c r="AM86" s="53" t="str">
        <f t="shared" si="11"/>
        <v xml:space="preserve"> </v>
      </c>
      <c r="AN86" s="37" t="e">
        <f>IF(AND(H86&lt;1920),VLOOKUP(K86,Masterh!$F$11:$P$29,11),IF(AND(H86&gt;=1920,H86&lt;1941),VLOOKUP(K86,Masterh!$F$11:$P$29,11),IF(AND(H86&gt;=1941,H86&lt;1946),VLOOKUP(K86,Masterh!$F$11:$P$29,10),IF(AND(H86&gt;=1946,H86&lt;1951),VLOOKUP(K86,Masterh!$F$11:$P$29,9),IF(AND(H86&gt;=1951,H86&lt;1956),VLOOKUP(K86,Masterh!$F$11:$P$29,8),IF(AND(H86&gt;=1956,H86&lt;1961),VLOOKUP(K86,Masterh!$F$11:$P$29,7),IF(AND(H86&gt;=1961,H86&lt;1966),VLOOKUP(K86,Masterh!$F$11:$P$29,6),IF(AND(H86&gt;=1966,H86&lt;1971),VLOOKUP(K86,Masterh!$F$11:$P$29,5),IF(AND(H86&gt;=1971,H86&lt;1976),VLOOKUP(K86,Masterh!$F$11:$P$29,4),IF(AND(H86&gt;=1976,H86&lt;1981),VLOOKUP(K86,Masterh!$F$11:$P$29,3),IF(AND(H86&gt;=1981,H86&lt;1986),VLOOKUP(K86,Masterh!$F$11:$P$29,2),"SENIOR")))))))))))</f>
        <v>#N/A</v>
      </c>
      <c r="AO86" s="37" t="e">
        <f>IF(AND(H86&lt;1951),VLOOKUP(K86,Masterf!$F$11:$N$25,9),IF(AND(H86&gt;=1951,H86&lt;1956),VLOOKUP(K86,Masterf!$F$11:$N$25,8),IF(AND(H86&gt;=1956,H86&lt;1961),VLOOKUP(K86,Masterf!$F$11:$N$25,7),IF(AND(H86&gt;=1961,H86&lt;1966),VLOOKUP(K86,Masterf!$F$11:$N$25,6),IF(AND(H86&gt;=1966,H86&lt;1971),VLOOKUP(K86,Masterf!$F$11:$N$25,5),IF(AND(H86&gt;=1971,H86&lt;1976),VLOOKUP(K86,Masterf!$F$11:$N$25,4),IF(AND(H86&gt;=1976,H86&lt;1981),VLOOKUP(K86,Masterf!$F$11:$N$25,3),IF(AND(H86&gt;=1981,H86&lt;1986),VLOOKUP(K86,Masterf!$F$11:$N$25,2),"SENIOR"))))))))</f>
        <v>#N/A</v>
      </c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</row>
    <row r="87" spans="2:124" s="5" customFormat="1" ht="30" customHeight="1" x14ac:dyDescent="0.2">
      <c r="B87" s="170"/>
      <c r="C87" s="171"/>
      <c r="D87" s="172"/>
      <c r="E87" s="173"/>
      <c r="F87" s="174" t="s">
        <v>30</v>
      </c>
      <c r="G87" s="175" t="s">
        <v>30</v>
      </c>
      <c r="H87" s="176"/>
      <c r="I87" s="177"/>
      <c r="J87" s="178"/>
      <c r="K87" s="179"/>
      <c r="L87" s="180"/>
      <c r="M87" s="181"/>
      <c r="N87" s="181"/>
      <c r="O87" s="182" t="str">
        <f t="shared" si="3"/>
        <v/>
      </c>
      <c r="P87" s="180"/>
      <c r="Q87" s="181"/>
      <c r="R87" s="181"/>
      <c r="S87" s="182" t="str">
        <f t="shared" si="4"/>
        <v/>
      </c>
      <c r="T87" s="207" t="str">
        <f t="shared" si="5"/>
        <v/>
      </c>
      <c r="U87" s="183" t="str">
        <f t="shared" si="12"/>
        <v xml:space="preserve">   </v>
      </c>
      <c r="V87" s="184" t="str">
        <f t="shared" si="6"/>
        <v xml:space="preserve"> </v>
      </c>
      <c r="W87" s="185" t="str">
        <f t="shared" si="7"/>
        <v/>
      </c>
      <c r="X87" s="209" t="str">
        <f>IF(E87="","",W87*VLOOKUP(2020-H87,Masterh!C$17:D$72,2,FALSE))</f>
        <v/>
      </c>
      <c r="Y87" s="73"/>
      <c r="AA87" s="37"/>
      <c r="AB87" s="32" t="e">
        <f>IF(E87="H",T87-HLOOKUP(V87,Masterh!$C$1:$CX$9,2,FALSE),T87-HLOOKUP(V87,Masterf!$C$1:$CD$9,2,FALSE))</f>
        <v>#VALUE!</v>
      </c>
      <c r="AC87" s="32" t="e">
        <f>IF(E87="H",T87-HLOOKUP(V87,Masterh!$C$1:$CX$9,3,FALSE),T87-HLOOKUP(V87,Masterf!$C$1:$CD$9,3,FALSE))</f>
        <v>#VALUE!</v>
      </c>
      <c r="AD87" s="32" t="e">
        <f>IF(E87="H",T87-HLOOKUP(V87,Masterh!$C$1:$CX$9,4,FALSE),T87-HLOOKUP(V87,Masterf!$C$1:$CD$9,4,FALSE))</f>
        <v>#VALUE!</v>
      </c>
      <c r="AE87" s="32" t="e">
        <f>IF(E87="H",T87-HLOOKUP(V87,Masterh!$C$1:$CX$9,5,FALSE),T87-HLOOKUP(V87,Masterf!$C$1:$CD$9,5,FALSE))</f>
        <v>#VALUE!</v>
      </c>
      <c r="AF87" s="32" t="e">
        <f>IF(E87="H",T87-HLOOKUP(V87,Masterh!$C$1:$CX$9,6,FALSE),T87-HLOOKUP(V87,Masterf!$C$1:$CD$9,6,FALSE))</f>
        <v>#VALUE!</v>
      </c>
      <c r="AG87" s="32" t="e">
        <f>IF(E87="H",T87-HLOOKUP(V87,Masterh!$C$1:$CX$9,7,FALSE),T87-HLOOKUP(V87,Masterf!$C$1:$CD$9,7,FALSE))</f>
        <v>#VALUE!</v>
      </c>
      <c r="AH87" s="32" t="e">
        <f>IF(E87="H",T87-HLOOKUP(V87,Masterh!$C$1:$CX$9,8,FALSE),T87-HLOOKUP(V87,Masterf!$C$1:$CD$9,8,FALSE))</f>
        <v>#VALUE!</v>
      </c>
      <c r="AI87" s="32" t="e">
        <f>IF(E87="H",T87-HLOOKUP(V87,Masterh!$C$1:$CX$9,9,FALSE),T87-HLOOKUP(V87,Masterf!$C$1:$CD$9,9,FALSE))</f>
        <v>#VALUE!</v>
      </c>
      <c r="AJ87" s="51" t="str">
        <f t="shared" si="9"/>
        <v xml:space="preserve"> </v>
      </c>
      <c r="AK87" s="37"/>
      <c r="AL87" s="52" t="str">
        <f t="shared" si="10"/>
        <v xml:space="preserve"> </v>
      </c>
      <c r="AM87" s="53" t="str">
        <f t="shared" si="11"/>
        <v xml:space="preserve"> </v>
      </c>
      <c r="AN87" s="37" t="e">
        <f>IF(AND(H87&lt;1920),VLOOKUP(K87,Masterh!$F$11:$P$29,11),IF(AND(H87&gt;=1920,H87&lt;1941),VLOOKUP(K87,Masterh!$F$11:$P$29,11),IF(AND(H87&gt;=1941,H87&lt;1946),VLOOKUP(K87,Masterh!$F$11:$P$29,10),IF(AND(H87&gt;=1946,H87&lt;1951),VLOOKUP(K87,Masterh!$F$11:$P$29,9),IF(AND(H87&gt;=1951,H87&lt;1956),VLOOKUP(K87,Masterh!$F$11:$P$29,8),IF(AND(H87&gt;=1956,H87&lt;1961),VLOOKUP(K87,Masterh!$F$11:$P$29,7),IF(AND(H87&gt;=1961,H87&lt;1966),VLOOKUP(K87,Masterh!$F$11:$P$29,6),IF(AND(H87&gt;=1966,H87&lt;1971),VLOOKUP(K87,Masterh!$F$11:$P$29,5),IF(AND(H87&gt;=1971,H87&lt;1976),VLOOKUP(K87,Masterh!$F$11:$P$29,4),IF(AND(H87&gt;=1976,H87&lt;1981),VLOOKUP(K87,Masterh!$F$11:$P$29,3),IF(AND(H87&gt;=1981,H87&lt;1986),VLOOKUP(K87,Masterh!$F$11:$P$29,2),"SENIOR")))))))))))</f>
        <v>#N/A</v>
      </c>
      <c r="AO87" s="37" t="e">
        <f>IF(AND(H87&lt;1951),VLOOKUP(K87,Masterf!$F$11:$N$25,9),IF(AND(H87&gt;=1951,H87&lt;1956),VLOOKUP(K87,Masterf!$F$11:$N$25,8),IF(AND(H87&gt;=1956,H87&lt;1961),VLOOKUP(K87,Masterf!$F$11:$N$25,7),IF(AND(H87&gt;=1961,H87&lt;1966),VLOOKUP(K87,Masterf!$F$11:$N$25,6),IF(AND(H87&gt;=1966,H87&lt;1971),VLOOKUP(K87,Masterf!$F$11:$N$25,5),IF(AND(H87&gt;=1971,H87&lt;1976),VLOOKUP(K87,Masterf!$F$11:$N$25,4),IF(AND(H87&gt;=1976,H87&lt;1981),VLOOKUP(K87,Masterf!$F$11:$N$25,3),IF(AND(H87&gt;=1981,H87&lt;1986),VLOOKUP(K87,Masterf!$F$11:$N$25,2),"SENIOR"))))))))</f>
        <v>#N/A</v>
      </c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</row>
    <row r="88" spans="2:124" s="5" customFormat="1" ht="30" customHeight="1" x14ac:dyDescent="0.2">
      <c r="B88" s="170"/>
      <c r="C88" s="171"/>
      <c r="D88" s="172"/>
      <c r="E88" s="173"/>
      <c r="F88" s="174" t="s">
        <v>30</v>
      </c>
      <c r="G88" s="175" t="s">
        <v>30</v>
      </c>
      <c r="H88" s="176"/>
      <c r="I88" s="177"/>
      <c r="J88" s="178" t="s">
        <v>30</v>
      </c>
      <c r="K88" s="179"/>
      <c r="L88" s="180"/>
      <c r="M88" s="181"/>
      <c r="N88" s="181"/>
      <c r="O88" s="182" t="str">
        <f t="shared" si="3"/>
        <v/>
      </c>
      <c r="P88" s="180"/>
      <c r="Q88" s="181"/>
      <c r="R88" s="181"/>
      <c r="S88" s="182" t="str">
        <f t="shared" si="4"/>
        <v/>
      </c>
      <c r="T88" s="207" t="str">
        <f t="shared" si="5"/>
        <v/>
      </c>
      <c r="U88" s="183" t="str">
        <f t="shared" si="12"/>
        <v xml:space="preserve">   </v>
      </c>
      <c r="V88" s="184" t="str">
        <f t="shared" si="6"/>
        <v xml:space="preserve"> </v>
      </c>
      <c r="W88" s="185" t="str">
        <f t="shared" si="7"/>
        <v/>
      </c>
      <c r="X88" s="209" t="str">
        <f>IF(E88="","",W88*VLOOKUP(2020-H88,Masterh!C$17:D$72,2,FALSE))</f>
        <v/>
      </c>
      <c r="Y88" s="73"/>
      <c r="AA88" s="37"/>
      <c r="AB88" s="32" t="e">
        <f>IF(E88="H",T88-HLOOKUP(V88,Masterh!$C$1:$CX$9,2,FALSE),T88-HLOOKUP(V88,Masterf!$C$1:$CD$9,2,FALSE))</f>
        <v>#VALUE!</v>
      </c>
      <c r="AC88" s="32" t="e">
        <f>IF(E88="H",T88-HLOOKUP(V88,Masterh!$C$1:$CX$9,3,FALSE),T88-HLOOKUP(V88,Masterf!$C$1:$CD$9,3,FALSE))</f>
        <v>#VALUE!</v>
      </c>
      <c r="AD88" s="32" t="e">
        <f>IF(E88="H",T88-HLOOKUP(V88,Masterh!$C$1:$CX$9,4,FALSE),T88-HLOOKUP(V88,Masterf!$C$1:$CD$9,4,FALSE))</f>
        <v>#VALUE!</v>
      </c>
      <c r="AE88" s="32" t="e">
        <f>IF(E88="H",T88-HLOOKUP(V88,Masterh!$C$1:$CX$9,5,FALSE),T88-HLOOKUP(V88,Masterf!$C$1:$CD$9,5,FALSE))</f>
        <v>#VALUE!</v>
      </c>
      <c r="AF88" s="32" t="e">
        <f>IF(E88="H",T88-HLOOKUP(V88,Masterh!$C$1:$CX$9,6,FALSE),T88-HLOOKUP(V88,Masterf!$C$1:$CD$9,6,FALSE))</f>
        <v>#VALUE!</v>
      </c>
      <c r="AG88" s="32" t="e">
        <f>IF(E88="H",T88-HLOOKUP(V88,Masterh!$C$1:$CX$9,7,FALSE),T88-HLOOKUP(V88,Masterf!$C$1:$CD$9,7,FALSE))</f>
        <v>#VALUE!</v>
      </c>
      <c r="AH88" s="32" t="e">
        <f>IF(E88="H",T88-HLOOKUP(V88,Masterh!$C$1:$CX$9,8,FALSE),T88-HLOOKUP(V88,Masterf!$C$1:$CD$9,8,FALSE))</f>
        <v>#VALUE!</v>
      </c>
      <c r="AI88" s="32" t="e">
        <f>IF(E88="H",T88-HLOOKUP(V88,Masterh!$C$1:$CX$9,9,FALSE),T88-HLOOKUP(V88,Masterf!$C$1:$CD$9,9,FALSE))</f>
        <v>#VALUE!</v>
      </c>
      <c r="AJ88" s="51" t="str">
        <f t="shared" si="9"/>
        <v xml:space="preserve"> </v>
      </c>
      <c r="AK88" s="37"/>
      <c r="AL88" s="52" t="str">
        <f t="shared" si="10"/>
        <v xml:space="preserve"> </v>
      </c>
      <c r="AM88" s="53" t="str">
        <f t="shared" si="11"/>
        <v xml:space="preserve"> </v>
      </c>
      <c r="AN88" s="37" t="e">
        <f>IF(AND(H88&lt;1920),VLOOKUP(K88,Masterh!$F$11:$P$29,11),IF(AND(H88&gt;=1920,H88&lt;1941),VLOOKUP(K88,Masterh!$F$11:$P$29,11),IF(AND(H88&gt;=1941,H88&lt;1946),VLOOKUP(K88,Masterh!$F$11:$P$29,10),IF(AND(H88&gt;=1946,H88&lt;1951),VLOOKUP(K88,Masterh!$F$11:$P$29,9),IF(AND(H88&gt;=1951,H88&lt;1956),VLOOKUP(K88,Masterh!$F$11:$P$29,8),IF(AND(H88&gt;=1956,H88&lt;1961),VLOOKUP(K88,Masterh!$F$11:$P$29,7),IF(AND(H88&gt;=1961,H88&lt;1966),VLOOKUP(K88,Masterh!$F$11:$P$29,6),IF(AND(H88&gt;=1966,H88&lt;1971),VLOOKUP(K88,Masterh!$F$11:$P$29,5),IF(AND(H88&gt;=1971,H88&lt;1976),VLOOKUP(K88,Masterh!$F$11:$P$29,4),IF(AND(H88&gt;=1976,H88&lt;1981),VLOOKUP(K88,Masterh!$F$11:$P$29,3),IF(AND(H88&gt;=1981,H88&lt;1986),VLOOKUP(K88,Masterh!$F$11:$P$29,2),"SENIOR")))))))))))</f>
        <v>#N/A</v>
      </c>
      <c r="AO88" s="37" t="e">
        <f>IF(AND(H88&lt;1951),VLOOKUP(K88,Masterf!$F$11:$N$25,9),IF(AND(H88&gt;=1951,H88&lt;1956),VLOOKUP(K88,Masterf!$F$11:$N$25,8),IF(AND(H88&gt;=1956,H88&lt;1961),VLOOKUP(K88,Masterf!$F$11:$N$25,7),IF(AND(H88&gt;=1961,H88&lt;1966),VLOOKUP(K88,Masterf!$F$11:$N$25,6),IF(AND(H88&gt;=1966,H88&lt;1971),VLOOKUP(K88,Masterf!$F$11:$N$25,5),IF(AND(H88&gt;=1971,H88&lt;1976),VLOOKUP(K88,Masterf!$F$11:$N$25,4),IF(AND(H88&gt;=1976,H88&lt;1981),VLOOKUP(K88,Masterf!$F$11:$N$25,3),IF(AND(H88&gt;=1981,H88&lt;1986),VLOOKUP(K88,Masterf!$F$11:$N$25,2),"SENIOR"))))))))</f>
        <v>#N/A</v>
      </c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</row>
    <row r="89" spans="2:124" s="5" customFormat="1" ht="30" customHeight="1" x14ac:dyDescent="0.2">
      <c r="B89" s="170"/>
      <c r="C89" s="171"/>
      <c r="D89" s="172"/>
      <c r="E89" s="173"/>
      <c r="F89" s="174" t="s">
        <v>30</v>
      </c>
      <c r="G89" s="175" t="s">
        <v>30</v>
      </c>
      <c r="H89" s="176"/>
      <c r="I89" s="177"/>
      <c r="J89" s="178" t="s">
        <v>30</v>
      </c>
      <c r="K89" s="179"/>
      <c r="L89" s="180"/>
      <c r="M89" s="181"/>
      <c r="N89" s="181"/>
      <c r="O89" s="182" t="str">
        <f t="shared" si="3"/>
        <v/>
      </c>
      <c r="P89" s="180"/>
      <c r="Q89" s="181"/>
      <c r="R89" s="181"/>
      <c r="S89" s="182" t="str">
        <f t="shared" si="4"/>
        <v/>
      </c>
      <c r="T89" s="207" t="str">
        <f t="shared" si="5"/>
        <v/>
      </c>
      <c r="U89" s="183" t="str">
        <f t="shared" si="12"/>
        <v xml:space="preserve">   </v>
      </c>
      <c r="V89" s="184" t="str">
        <f t="shared" si="6"/>
        <v xml:space="preserve"> </v>
      </c>
      <c r="W89" s="185" t="str">
        <f t="shared" si="7"/>
        <v/>
      </c>
      <c r="X89" s="209" t="str">
        <f>IF(E89="","",W89*VLOOKUP(2020-H89,Masterh!C$17:D$72,2,FALSE))</f>
        <v/>
      </c>
      <c r="Y89" s="73"/>
      <c r="AA89" s="37"/>
      <c r="AB89" s="32" t="e">
        <f>IF(E89="H",T89-HLOOKUP(V89,Masterh!$C$1:$CX$9,2,FALSE),T89-HLOOKUP(V89,Masterf!$C$1:$CD$9,2,FALSE))</f>
        <v>#VALUE!</v>
      </c>
      <c r="AC89" s="32" t="e">
        <f>IF(E89="H",T89-HLOOKUP(V89,Masterh!$C$1:$CX$9,3,FALSE),T89-HLOOKUP(V89,Masterf!$C$1:$CD$9,3,FALSE))</f>
        <v>#VALUE!</v>
      </c>
      <c r="AD89" s="32" t="e">
        <f>IF(E89="H",T89-HLOOKUP(V89,Masterh!$C$1:$CX$9,4,FALSE),T89-HLOOKUP(V89,Masterf!$C$1:$CD$9,4,FALSE))</f>
        <v>#VALUE!</v>
      </c>
      <c r="AE89" s="32" t="e">
        <f>IF(E89="H",T89-HLOOKUP(V89,Masterh!$C$1:$CX$9,5,FALSE),T89-HLOOKUP(V89,Masterf!$C$1:$CD$9,5,FALSE))</f>
        <v>#VALUE!</v>
      </c>
      <c r="AF89" s="32" t="e">
        <f>IF(E89="H",T89-HLOOKUP(V89,Masterh!$C$1:$CX$9,6,FALSE),T89-HLOOKUP(V89,Masterf!$C$1:$CD$9,6,FALSE))</f>
        <v>#VALUE!</v>
      </c>
      <c r="AG89" s="32" t="e">
        <f>IF(E89="H",T89-HLOOKUP(V89,Masterh!$C$1:$CX$9,7,FALSE),T89-HLOOKUP(V89,Masterf!$C$1:$CD$9,7,FALSE))</f>
        <v>#VALUE!</v>
      </c>
      <c r="AH89" s="32" t="e">
        <f>IF(E89="H",T89-HLOOKUP(V89,Masterh!$C$1:$CX$9,8,FALSE),T89-HLOOKUP(V89,Masterf!$C$1:$CD$9,8,FALSE))</f>
        <v>#VALUE!</v>
      </c>
      <c r="AI89" s="32" t="e">
        <f>IF(E89="H",T89-HLOOKUP(V89,Masterh!$C$1:$CX$9,9,FALSE),T89-HLOOKUP(V89,Masterf!$C$1:$CD$9,9,FALSE))</f>
        <v>#VALUE!</v>
      </c>
      <c r="AJ89" s="51" t="str">
        <f t="shared" si="9"/>
        <v xml:space="preserve"> </v>
      </c>
      <c r="AK89" s="37"/>
      <c r="AL89" s="52" t="str">
        <f t="shared" si="10"/>
        <v xml:space="preserve"> </v>
      </c>
      <c r="AM89" s="53" t="str">
        <f t="shared" si="11"/>
        <v xml:space="preserve"> </v>
      </c>
      <c r="AN89" s="37" t="e">
        <f>IF(AND(H89&lt;1920),VLOOKUP(K89,Masterh!$F$11:$P$29,11),IF(AND(H89&gt;=1920,H89&lt;1941),VLOOKUP(K89,Masterh!$F$11:$P$29,11),IF(AND(H89&gt;=1941,H89&lt;1946),VLOOKUP(K89,Masterh!$F$11:$P$29,10),IF(AND(H89&gt;=1946,H89&lt;1951),VLOOKUP(K89,Masterh!$F$11:$P$29,9),IF(AND(H89&gt;=1951,H89&lt;1956),VLOOKUP(K89,Masterh!$F$11:$P$29,8),IF(AND(H89&gt;=1956,H89&lt;1961),VLOOKUP(K89,Masterh!$F$11:$P$29,7),IF(AND(H89&gt;=1961,H89&lt;1966),VLOOKUP(K89,Masterh!$F$11:$P$29,6),IF(AND(H89&gt;=1966,H89&lt;1971),VLOOKUP(K89,Masterh!$F$11:$P$29,5),IF(AND(H89&gt;=1971,H89&lt;1976),VLOOKUP(K89,Masterh!$F$11:$P$29,4),IF(AND(H89&gt;=1976,H89&lt;1981),VLOOKUP(K89,Masterh!$F$11:$P$29,3),IF(AND(H89&gt;=1981,H89&lt;1986),VLOOKUP(K89,Masterh!$F$11:$P$29,2),"SENIOR")))))))))))</f>
        <v>#N/A</v>
      </c>
      <c r="AO89" s="37" t="e">
        <f>IF(AND(H89&lt;1951),VLOOKUP(K89,Masterf!$F$11:$N$25,9),IF(AND(H89&gt;=1951,H89&lt;1956),VLOOKUP(K89,Masterf!$F$11:$N$25,8),IF(AND(H89&gt;=1956,H89&lt;1961),VLOOKUP(K89,Masterf!$F$11:$N$25,7),IF(AND(H89&gt;=1961,H89&lt;1966),VLOOKUP(K89,Masterf!$F$11:$N$25,6),IF(AND(H89&gt;=1966,H89&lt;1971),VLOOKUP(K89,Masterf!$F$11:$N$25,5),IF(AND(H89&gt;=1971,H89&lt;1976),VLOOKUP(K89,Masterf!$F$11:$N$25,4),IF(AND(H89&gt;=1976,H89&lt;1981),VLOOKUP(K89,Masterf!$F$11:$N$25,3),IF(AND(H89&gt;=1981,H89&lt;1986),VLOOKUP(K89,Masterf!$F$11:$N$25,2),"SENIOR"))))))))</f>
        <v>#N/A</v>
      </c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</row>
    <row r="90" spans="2:124" s="5" customFormat="1" ht="30" customHeight="1" x14ac:dyDescent="0.2">
      <c r="B90" s="170"/>
      <c r="C90" s="171"/>
      <c r="D90" s="172"/>
      <c r="E90" s="173"/>
      <c r="F90" s="174"/>
      <c r="G90" s="175"/>
      <c r="H90" s="176"/>
      <c r="I90" s="177"/>
      <c r="J90" s="178"/>
      <c r="K90" s="179"/>
      <c r="L90" s="180"/>
      <c r="M90" s="181"/>
      <c r="N90" s="181"/>
      <c r="O90" s="182" t="str">
        <f t="shared" si="3"/>
        <v/>
      </c>
      <c r="P90" s="180"/>
      <c r="Q90" s="181"/>
      <c r="R90" s="181"/>
      <c r="S90" s="182" t="str">
        <f t="shared" si="4"/>
        <v/>
      </c>
      <c r="T90" s="207" t="str">
        <f t="shared" si="5"/>
        <v/>
      </c>
      <c r="U90" s="183" t="str">
        <f t="shared" si="12"/>
        <v xml:space="preserve">   </v>
      </c>
      <c r="V90" s="184" t="str">
        <f t="shared" si="6"/>
        <v xml:space="preserve"> </v>
      </c>
      <c r="W90" s="185" t="str">
        <f t="shared" si="7"/>
        <v/>
      </c>
      <c r="X90" s="209" t="str">
        <f>IF(E90="","",W90*VLOOKUP(2020-H90,Masterh!C$17:D$72,2,FALSE))</f>
        <v/>
      </c>
      <c r="Y90" s="73"/>
      <c r="AA90" s="37"/>
      <c r="AB90" s="32" t="e">
        <f>IF(E90="H",T90-HLOOKUP(V90,Masterh!$C$1:$CX$9,2,FALSE),T90-HLOOKUP(V90,Masterf!$C$1:$CD$9,2,FALSE))</f>
        <v>#VALUE!</v>
      </c>
      <c r="AC90" s="32" t="e">
        <f>IF(E90="H",T90-HLOOKUP(V90,Masterh!$C$1:$CX$9,3,FALSE),T90-HLOOKUP(V90,Masterf!$C$1:$CD$9,3,FALSE))</f>
        <v>#VALUE!</v>
      </c>
      <c r="AD90" s="32" t="e">
        <f>IF(E90="H",T90-HLOOKUP(V90,Masterh!$C$1:$CX$9,4,FALSE),T90-HLOOKUP(V90,Masterf!$C$1:$CD$9,4,FALSE))</f>
        <v>#VALUE!</v>
      </c>
      <c r="AE90" s="32" t="e">
        <f>IF(E90="H",T90-HLOOKUP(V90,Masterh!$C$1:$CX$9,5,FALSE),T90-HLOOKUP(V90,Masterf!$C$1:$CD$9,5,FALSE))</f>
        <v>#VALUE!</v>
      </c>
      <c r="AF90" s="32" t="e">
        <f>IF(E90="H",T90-HLOOKUP(V90,Masterh!$C$1:$CX$9,6,FALSE),T90-HLOOKUP(V90,Masterf!$C$1:$CD$9,6,FALSE))</f>
        <v>#VALUE!</v>
      </c>
      <c r="AG90" s="32" t="e">
        <f>IF(E90="H",T90-HLOOKUP(V90,Masterh!$C$1:$CX$9,7,FALSE),T90-HLOOKUP(V90,Masterf!$C$1:$CD$9,7,FALSE))</f>
        <v>#VALUE!</v>
      </c>
      <c r="AH90" s="32" t="e">
        <f>IF(E90="H",T90-HLOOKUP(V90,Masterh!$C$1:$CX$9,8,FALSE),T90-HLOOKUP(V90,Masterf!$C$1:$CD$9,8,FALSE))</f>
        <v>#VALUE!</v>
      </c>
      <c r="AI90" s="32" t="e">
        <f>IF(E90="H",T90-HLOOKUP(V90,Masterh!$C$1:$CX$9,9,FALSE),T90-HLOOKUP(V90,Masterf!$C$1:$CD$9,9,FALSE))</f>
        <v>#VALUE!</v>
      </c>
      <c r="AJ90" s="51" t="str">
        <f t="shared" si="9"/>
        <v xml:space="preserve"> </v>
      </c>
      <c r="AK90" s="37"/>
      <c r="AL90" s="52" t="str">
        <f t="shared" si="10"/>
        <v xml:space="preserve"> </v>
      </c>
      <c r="AM90" s="53" t="str">
        <f t="shared" si="11"/>
        <v xml:space="preserve"> </v>
      </c>
      <c r="AN90" s="37" t="e">
        <f>IF(AND(H90&lt;1920),VLOOKUP(K90,Masterh!$F$11:$P$29,11),IF(AND(H90&gt;=1920,H90&lt;1941),VLOOKUP(K90,Masterh!$F$11:$P$29,11),IF(AND(H90&gt;=1941,H90&lt;1946),VLOOKUP(K90,Masterh!$F$11:$P$29,10),IF(AND(H90&gt;=1946,H90&lt;1951),VLOOKUP(K90,Masterh!$F$11:$P$29,9),IF(AND(H90&gt;=1951,H90&lt;1956),VLOOKUP(K90,Masterh!$F$11:$P$29,8),IF(AND(H90&gt;=1956,H90&lt;1961),VLOOKUP(K90,Masterh!$F$11:$P$29,7),IF(AND(H90&gt;=1961,H90&lt;1966),VLOOKUP(K90,Masterh!$F$11:$P$29,6),IF(AND(H90&gt;=1966,H90&lt;1971),VLOOKUP(K90,Masterh!$F$11:$P$29,5),IF(AND(H90&gt;=1971,H90&lt;1976),VLOOKUP(K90,Masterh!$F$11:$P$29,4),IF(AND(H90&gt;=1976,H90&lt;1981),VLOOKUP(K90,Masterh!$F$11:$P$29,3),IF(AND(H90&gt;=1981,H90&lt;1986),VLOOKUP(K90,Masterh!$F$11:$P$29,2),"SENIOR")))))))))))</f>
        <v>#N/A</v>
      </c>
      <c r="AO90" s="37" t="e">
        <f>IF(AND(H90&lt;1951),VLOOKUP(K90,Masterf!$F$11:$N$25,9),IF(AND(H90&gt;=1951,H90&lt;1956),VLOOKUP(K90,Masterf!$F$11:$N$25,8),IF(AND(H90&gt;=1956,H90&lt;1961),VLOOKUP(K90,Masterf!$F$11:$N$25,7),IF(AND(H90&gt;=1961,H90&lt;1966),VLOOKUP(K90,Masterf!$F$11:$N$25,6),IF(AND(H90&gt;=1966,H90&lt;1971),VLOOKUP(K90,Masterf!$F$11:$N$25,5),IF(AND(H90&gt;=1971,H90&lt;1976),VLOOKUP(K90,Masterf!$F$11:$N$25,4),IF(AND(H90&gt;=1976,H90&lt;1981),VLOOKUP(K90,Masterf!$F$11:$N$25,3),IF(AND(H90&gt;=1981,H90&lt;1986),VLOOKUP(K90,Masterf!$F$11:$N$25,2),"SENIOR"))))))))</f>
        <v>#N/A</v>
      </c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</row>
    <row r="91" spans="2:124" s="5" customFormat="1" ht="30" customHeight="1" x14ac:dyDescent="0.2">
      <c r="B91" s="170"/>
      <c r="C91" s="171"/>
      <c r="D91" s="172"/>
      <c r="E91" s="173"/>
      <c r="F91" s="174" t="s">
        <v>30</v>
      </c>
      <c r="G91" s="175" t="s">
        <v>30</v>
      </c>
      <c r="H91" s="176"/>
      <c r="I91" s="177"/>
      <c r="J91" s="178" t="s">
        <v>30</v>
      </c>
      <c r="K91" s="179"/>
      <c r="L91" s="180"/>
      <c r="M91" s="181"/>
      <c r="N91" s="181"/>
      <c r="O91" s="182" t="str">
        <f t="shared" si="3"/>
        <v/>
      </c>
      <c r="P91" s="180"/>
      <c r="Q91" s="181"/>
      <c r="R91" s="181"/>
      <c r="S91" s="182" t="str">
        <f t="shared" si="4"/>
        <v/>
      </c>
      <c r="T91" s="207" t="str">
        <f t="shared" si="5"/>
        <v/>
      </c>
      <c r="U91" s="183" t="str">
        <f t="shared" si="12"/>
        <v xml:space="preserve">   </v>
      </c>
      <c r="V91" s="184" t="str">
        <f t="shared" si="6"/>
        <v xml:space="preserve"> </v>
      </c>
      <c r="W91" s="185" t="str">
        <f t="shared" si="7"/>
        <v/>
      </c>
      <c r="X91" s="209" t="str">
        <f>IF(E91="","",W91*VLOOKUP(2020-H91,Masterh!C$17:D$72,2,FALSE))</f>
        <v/>
      </c>
      <c r="Y91" s="73"/>
      <c r="AA91" s="37"/>
      <c r="AB91" s="32" t="e">
        <f>IF(E91="H",T91-HLOOKUP(V91,Masterh!$C$1:$CX$9,2,FALSE),T91-HLOOKUP(V91,Masterf!$C$1:$CD$9,2,FALSE))</f>
        <v>#VALUE!</v>
      </c>
      <c r="AC91" s="32" t="e">
        <f>IF(E91="H",T91-HLOOKUP(V91,Masterh!$C$1:$CX$9,3,FALSE),T91-HLOOKUP(V91,Masterf!$C$1:$CD$9,3,FALSE))</f>
        <v>#VALUE!</v>
      </c>
      <c r="AD91" s="32" t="e">
        <f>IF(E91="H",T91-HLOOKUP(V91,Masterh!$C$1:$CX$9,4,FALSE),T91-HLOOKUP(V91,Masterf!$C$1:$CD$9,4,FALSE))</f>
        <v>#VALUE!</v>
      </c>
      <c r="AE91" s="32" t="e">
        <f>IF(E91="H",T91-HLOOKUP(V91,Masterh!$C$1:$CX$9,5,FALSE),T91-HLOOKUP(V91,Masterf!$C$1:$CD$9,5,FALSE))</f>
        <v>#VALUE!</v>
      </c>
      <c r="AF91" s="32" t="e">
        <f>IF(E91="H",T91-HLOOKUP(V91,Masterh!$C$1:$CX$9,6,FALSE),T91-HLOOKUP(V91,Masterf!$C$1:$CD$9,6,FALSE))</f>
        <v>#VALUE!</v>
      </c>
      <c r="AG91" s="32" t="e">
        <f>IF(E91="H",T91-HLOOKUP(V91,Masterh!$C$1:$CX$9,7,FALSE),T91-HLOOKUP(V91,Masterf!$C$1:$CD$9,7,FALSE))</f>
        <v>#VALUE!</v>
      </c>
      <c r="AH91" s="32" t="e">
        <f>IF(E91="H",T91-HLOOKUP(V91,Masterh!$C$1:$CX$9,8,FALSE),T91-HLOOKUP(V91,Masterf!$C$1:$CD$9,8,FALSE))</f>
        <v>#VALUE!</v>
      </c>
      <c r="AI91" s="32" t="e">
        <f>IF(E91="H",T91-HLOOKUP(V91,Masterh!$C$1:$CX$9,9,FALSE),T91-HLOOKUP(V91,Masterf!$C$1:$CD$9,9,FALSE))</f>
        <v>#VALUE!</v>
      </c>
      <c r="AJ91" s="51" t="str">
        <f t="shared" si="9"/>
        <v xml:space="preserve"> </v>
      </c>
      <c r="AK91" s="37"/>
      <c r="AL91" s="52" t="str">
        <f t="shared" si="10"/>
        <v xml:space="preserve"> </v>
      </c>
      <c r="AM91" s="53" t="str">
        <f t="shared" si="11"/>
        <v xml:space="preserve"> </v>
      </c>
      <c r="AN91" s="37" t="e">
        <f>IF(AND(H91&lt;1920),VLOOKUP(K91,Masterh!$F$11:$P$29,11),IF(AND(H91&gt;=1920,H91&lt;1941),VLOOKUP(K91,Masterh!$F$11:$P$29,11),IF(AND(H91&gt;=1941,H91&lt;1946),VLOOKUP(K91,Masterh!$F$11:$P$29,10),IF(AND(H91&gt;=1946,H91&lt;1951),VLOOKUP(K91,Masterh!$F$11:$P$29,9),IF(AND(H91&gt;=1951,H91&lt;1956),VLOOKUP(K91,Masterh!$F$11:$P$29,8),IF(AND(H91&gt;=1956,H91&lt;1961),VLOOKUP(K91,Masterh!$F$11:$P$29,7),IF(AND(H91&gt;=1961,H91&lt;1966),VLOOKUP(K91,Masterh!$F$11:$P$29,6),IF(AND(H91&gt;=1966,H91&lt;1971),VLOOKUP(K91,Masterh!$F$11:$P$29,5),IF(AND(H91&gt;=1971,H91&lt;1976),VLOOKUP(K91,Masterh!$F$11:$P$29,4),IF(AND(H91&gt;=1976,H91&lt;1981),VLOOKUP(K91,Masterh!$F$11:$P$29,3),IF(AND(H91&gt;=1981,H91&lt;1986),VLOOKUP(K91,Masterh!$F$11:$P$29,2),"SENIOR")))))))))))</f>
        <v>#N/A</v>
      </c>
      <c r="AO91" s="37" t="e">
        <f>IF(AND(H91&lt;1951),VLOOKUP(K91,Masterf!$F$11:$N$25,9),IF(AND(H91&gt;=1951,H91&lt;1956),VLOOKUP(K91,Masterf!$F$11:$N$25,8),IF(AND(H91&gt;=1956,H91&lt;1961),VLOOKUP(K91,Masterf!$F$11:$N$25,7),IF(AND(H91&gt;=1961,H91&lt;1966),VLOOKUP(K91,Masterf!$F$11:$N$25,6),IF(AND(H91&gt;=1966,H91&lt;1971),VLOOKUP(K91,Masterf!$F$11:$N$25,5),IF(AND(H91&gt;=1971,H91&lt;1976),VLOOKUP(K91,Masterf!$F$11:$N$25,4),IF(AND(H91&gt;=1976,H91&lt;1981),VLOOKUP(K91,Masterf!$F$11:$N$25,3),IF(AND(H91&gt;=1981,H91&lt;1986),VLOOKUP(K91,Masterf!$F$11:$N$25,2),"SENIOR"))))))))</f>
        <v>#N/A</v>
      </c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</row>
    <row r="92" spans="2:124" s="5" customFormat="1" ht="30" customHeight="1" x14ac:dyDescent="0.2">
      <c r="B92" s="170"/>
      <c r="C92" s="171"/>
      <c r="D92" s="172"/>
      <c r="E92" s="173"/>
      <c r="F92" s="174" t="s">
        <v>30</v>
      </c>
      <c r="G92" s="175" t="s">
        <v>30</v>
      </c>
      <c r="H92" s="176"/>
      <c r="I92" s="177"/>
      <c r="J92" s="178" t="s">
        <v>30</v>
      </c>
      <c r="K92" s="179"/>
      <c r="L92" s="180"/>
      <c r="M92" s="181"/>
      <c r="N92" s="181"/>
      <c r="O92" s="182" t="str">
        <f t="shared" si="3"/>
        <v/>
      </c>
      <c r="P92" s="180"/>
      <c r="Q92" s="181"/>
      <c r="R92" s="181"/>
      <c r="S92" s="182" t="str">
        <f t="shared" si="4"/>
        <v/>
      </c>
      <c r="T92" s="207" t="str">
        <f t="shared" si="5"/>
        <v/>
      </c>
      <c r="U92" s="183" t="str">
        <f t="shared" si="12"/>
        <v xml:space="preserve">   </v>
      </c>
      <c r="V92" s="184" t="str">
        <f t="shared" si="6"/>
        <v xml:space="preserve"> </v>
      </c>
      <c r="W92" s="185" t="str">
        <f t="shared" si="7"/>
        <v/>
      </c>
      <c r="X92" s="209" t="str">
        <f>IF(E92="","",W92*VLOOKUP(2020-H92,Masterh!C$17:D$72,2,FALSE))</f>
        <v/>
      </c>
      <c r="Y92" s="73"/>
      <c r="AA92" s="37"/>
      <c r="AB92" s="32" t="e">
        <f>IF(E92="H",T92-HLOOKUP(V92,Masterh!$C$1:$CX$9,2,FALSE),T92-HLOOKUP(V92,Masterf!$C$1:$CD$9,2,FALSE))</f>
        <v>#VALUE!</v>
      </c>
      <c r="AC92" s="32" t="e">
        <f>IF(E92="H",T92-HLOOKUP(V92,Masterh!$C$1:$CX$9,3,FALSE),T92-HLOOKUP(V92,Masterf!$C$1:$CD$9,3,FALSE))</f>
        <v>#VALUE!</v>
      </c>
      <c r="AD92" s="32" t="e">
        <f>IF(E92="H",T92-HLOOKUP(V92,Masterh!$C$1:$CX$9,4,FALSE),T92-HLOOKUP(V92,Masterf!$C$1:$CD$9,4,FALSE))</f>
        <v>#VALUE!</v>
      </c>
      <c r="AE92" s="32" t="e">
        <f>IF(E92="H",T92-HLOOKUP(V92,Masterh!$C$1:$CX$9,5,FALSE),T92-HLOOKUP(V92,Masterf!$C$1:$CD$9,5,FALSE))</f>
        <v>#VALUE!</v>
      </c>
      <c r="AF92" s="32" t="e">
        <f>IF(E92="H",T92-HLOOKUP(V92,Masterh!$C$1:$CX$9,6,FALSE),T92-HLOOKUP(V92,Masterf!$C$1:$CD$9,6,FALSE))</f>
        <v>#VALUE!</v>
      </c>
      <c r="AG92" s="32" t="e">
        <f>IF(E92="H",T92-HLOOKUP(V92,Masterh!$C$1:$CX$9,7,FALSE),T92-HLOOKUP(V92,Masterf!$C$1:$CD$9,7,FALSE))</f>
        <v>#VALUE!</v>
      </c>
      <c r="AH92" s="32" t="e">
        <f>IF(E92="H",T92-HLOOKUP(V92,Masterh!$C$1:$CX$9,8,FALSE),T92-HLOOKUP(V92,Masterf!$C$1:$CD$9,8,FALSE))</f>
        <v>#VALUE!</v>
      </c>
      <c r="AI92" s="32" t="e">
        <f>IF(E92="H",T92-HLOOKUP(V92,Masterh!$C$1:$CX$9,9,FALSE),T92-HLOOKUP(V92,Masterf!$C$1:$CD$9,9,FALSE))</f>
        <v>#VALUE!</v>
      </c>
      <c r="AJ92" s="51" t="str">
        <f t="shared" si="9"/>
        <v xml:space="preserve"> </v>
      </c>
      <c r="AK92" s="37"/>
      <c r="AL92" s="52" t="str">
        <f t="shared" si="10"/>
        <v xml:space="preserve"> </v>
      </c>
      <c r="AM92" s="53" t="str">
        <f t="shared" si="11"/>
        <v xml:space="preserve"> </v>
      </c>
      <c r="AN92" s="37" t="e">
        <f>IF(AND(H92&lt;1920),VLOOKUP(K92,Masterh!$F$11:$P$29,11),IF(AND(H92&gt;=1920,H92&lt;1941),VLOOKUP(K92,Masterh!$F$11:$P$29,11),IF(AND(H92&gt;=1941,H92&lt;1946),VLOOKUP(K92,Masterh!$F$11:$P$29,10),IF(AND(H92&gt;=1946,H92&lt;1951),VLOOKUP(K92,Masterh!$F$11:$P$29,9),IF(AND(H92&gt;=1951,H92&lt;1956),VLOOKUP(K92,Masterh!$F$11:$P$29,8),IF(AND(H92&gt;=1956,H92&lt;1961),VLOOKUP(K92,Masterh!$F$11:$P$29,7),IF(AND(H92&gt;=1961,H92&lt;1966),VLOOKUP(K92,Masterh!$F$11:$P$29,6),IF(AND(H92&gt;=1966,H92&lt;1971),VLOOKUP(K92,Masterh!$F$11:$P$29,5),IF(AND(H92&gt;=1971,H92&lt;1976),VLOOKUP(K92,Masterh!$F$11:$P$29,4),IF(AND(H92&gt;=1976,H92&lt;1981),VLOOKUP(K92,Masterh!$F$11:$P$29,3),IF(AND(H92&gt;=1981,H92&lt;1986),VLOOKUP(K92,Masterh!$F$11:$P$29,2),"SENIOR")))))))))))</f>
        <v>#N/A</v>
      </c>
      <c r="AO92" s="37" t="e">
        <f>IF(AND(H92&lt;1951),VLOOKUP(K92,Masterf!$F$11:$N$25,9),IF(AND(H92&gt;=1951,H92&lt;1956),VLOOKUP(K92,Masterf!$F$11:$N$25,8),IF(AND(H92&gt;=1956,H92&lt;1961),VLOOKUP(K92,Masterf!$F$11:$N$25,7),IF(AND(H92&gt;=1961,H92&lt;1966),VLOOKUP(K92,Masterf!$F$11:$N$25,6),IF(AND(H92&gt;=1966,H92&lt;1971),VLOOKUP(K92,Masterf!$F$11:$N$25,5),IF(AND(H92&gt;=1971,H92&lt;1976),VLOOKUP(K92,Masterf!$F$11:$N$25,4),IF(AND(H92&gt;=1976,H92&lt;1981),VLOOKUP(K92,Masterf!$F$11:$N$25,3),IF(AND(H92&gt;=1981,H92&lt;1986),VLOOKUP(K92,Masterf!$F$11:$N$25,2),"SENIOR"))))))))</f>
        <v>#N/A</v>
      </c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</row>
    <row r="93" spans="2:124" s="5" customFormat="1" ht="30" customHeight="1" x14ac:dyDescent="0.2">
      <c r="B93" s="170"/>
      <c r="C93" s="171"/>
      <c r="D93" s="172"/>
      <c r="E93" s="173"/>
      <c r="F93" s="174" t="s">
        <v>30</v>
      </c>
      <c r="G93" s="175" t="s">
        <v>30</v>
      </c>
      <c r="H93" s="176"/>
      <c r="I93" s="177"/>
      <c r="J93" s="178" t="s">
        <v>30</v>
      </c>
      <c r="K93" s="179"/>
      <c r="L93" s="180"/>
      <c r="M93" s="181"/>
      <c r="N93" s="181"/>
      <c r="O93" s="182" t="str">
        <f t="shared" si="3"/>
        <v/>
      </c>
      <c r="P93" s="180"/>
      <c r="Q93" s="181"/>
      <c r="R93" s="181"/>
      <c r="S93" s="182" t="str">
        <f t="shared" si="4"/>
        <v/>
      </c>
      <c r="T93" s="207" t="str">
        <f t="shared" si="5"/>
        <v/>
      </c>
      <c r="U93" s="183" t="str">
        <f t="shared" si="12"/>
        <v xml:space="preserve">   </v>
      </c>
      <c r="V93" s="184" t="str">
        <f t="shared" si="6"/>
        <v xml:space="preserve"> </v>
      </c>
      <c r="W93" s="185" t="str">
        <f t="shared" si="7"/>
        <v/>
      </c>
      <c r="X93" s="209" t="str">
        <f>IF(E93="","",W93*VLOOKUP(2020-H93,Masterh!C$17:D$72,2,FALSE))</f>
        <v/>
      </c>
      <c r="Y93" s="73"/>
      <c r="AA93" s="37"/>
      <c r="AB93" s="32" t="e">
        <f>IF(E93="H",T93-HLOOKUP(V93,Masterh!$C$1:$CX$9,2,FALSE),T93-HLOOKUP(V93,Masterf!$C$1:$CD$9,2,FALSE))</f>
        <v>#VALUE!</v>
      </c>
      <c r="AC93" s="32" t="e">
        <f>IF(E93="H",T93-HLOOKUP(V93,Masterh!$C$1:$CX$9,3,FALSE),T93-HLOOKUP(V93,Masterf!$C$1:$CD$9,3,FALSE))</f>
        <v>#VALUE!</v>
      </c>
      <c r="AD93" s="32" t="e">
        <f>IF(E93="H",T93-HLOOKUP(V93,Masterh!$C$1:$CX$9,4,FALSE),T93-HLOOKUP(V93,Masterf!$C$1:$CD$9,4,FALSE))</f>
        <v>#VALUE!</v>
      </c>
      <c r="AE93" s="32" t="e">
        <f>IF(E93="H",T93-HLOOKUP(V93,Masterh!$C$1:$CX$9,5,FALSE),T93-HLOOKUP(V93,Masterf!$C$1:$CD$9,5,FALSE))</f>
        <v>#VALUE!</v>
      </c>
      <c r="AF93" s="32" t="e">
        <f>IF(E93="H",T93-HLOOKUP(V93,Masterh!$C$1:$CX$9,6,FALSE),T93-HLOOKUP(V93,Masterf!$C$1:$CD$9,6,FALSE))</f>
        <v>#VALUE!</v>
      </c>
      <c r="AG93" s="32" t="e">
        <f>IF(E93="H",T93-HLOOKUP(V93,Masterh!$C$1:$CX$9,7,FALSE),T93-HLOOKUP(V93,Masterf!$C$1:$CD$9,7,FALSE))</f>
        <v>#VALUE!</v>
      </c>
      <c r="AH93" s="32" t="e">
        <f>IF(E93="H",T93-HLOOKUP(V93,Masterh!$C$1:$CX$9,8,FALSE),T93-HLOOKUP(V93,Masterf!$C$1:$CD$9,8,FALSE))</f>
        <v>#VALUE!</v>
      </c>
      <c r="AI93" s="32" t="e">
        <f>IF(E93="H",T93-HLOOKUP(V93,Masterh!$C$1:$CX$9,9,FALSE),T93-HLOOKUP(V93,Masterf!$C$1:$CD$9,9,FALSE))</f>
        <v>#VALUE!</v>
      </c>
      <c r="AJ93" s="51" t="str">
        <f t="shared" si="9"/>
        <v xml:space="preserve"> </v>
      </c>
      <c r="AK93" s="37"/>
      <c r="AL93" s="52" t="str">
        <f t="shared" si="10"/>
        <v xml:space="preserve"> </v>
      </c>
      <c r="AM93" s="53" t="str">
        <f t="shared" si="11"/>
        <v xml:space="preserve"> </v>
      </c>
      <c r="AN93" s="37" t="e">
        <f>IF(AND(H93&lt;1920),VLOOKUP(K93,Masterh!$F$11:$P$29,11),IF(AND(H93&gt;=1920,H93&lt;1941),VLOOKUP(K93,Masterh!$F$11:$P$29,11),IF(AND(H93&gt;=1941,H93&lt;1946),VLOOKUP(K93,Masterh!$F$11:$P$29,10),IF(AND(H93&gt;=1946,H93&lt;1951),VLOOKUP(K93,Masterh!$F$11:$P$29,9),IF(AND(H93&gt;=1951,H93&lt;1956),VLOOKUP(K93,Masterh!$F$11:$P$29,8),IF(AND(H93&gt;=1956,H93&lt;1961),VLOOKUP(K93,Masterh!$F$11:$P$29,7),IF(AND(H93&gt;=1961,H93&lt;1966),VLOOKUP(K93,Masterh!$F$11:$P$29,6),IF(AND(H93&gt;=1966,H93&lt;1971),VLOOKUP(K93,Masterh!$F$11:$P$29,5),IF(AND(H93&gt;=1971,H93&lt;1976),VLOOKUP(K93,Masterh!$F$11:$P$29,4),IF(AND(H93&gt;=1976,H93&lt;1981),VLOOKUP(K93,Masterh!$F$11:$P$29,3),IF(AND(H93&gt;=1981,H93&lt;1986),VLOOKUP(K93,Masterh!$F$11:$P$29,2),"SENIOR")))))))))))</f>
        <v>#N/A</v>
      </c>
      <c r="AO93" s="37" t="e">
        <f>IF(AND(H93&lt;1951),VLOOKUP(K93,Masterf!$F$11:$N$25,9),IF(AND(H93&gt;=1951,H93&lt;1956),VLOOKUP(K93,Masterf!$F$11:$N$25,8),IF(AND(H93&gt;=1956,H93&lt;1961),VLOOKUP(K93,Masterf!$F$11:$N$25,7),IF(AND(H93&gt;=1961,H93&lt;1966),VLOOKUP(K93,Masterf!$F$11:$N$25,6),IF(AND(H93&gt;=1966,H93&lt;1971),VLOOKUP(K93,Masterf!$F$11:$N$25,5),IF(AND(H93&gt;=1971,H93&lt;1976),VLOOKUP(K93,Masterf!$F$11:$N$25,4),IF(AND(H93&gt;=1976,H93&lt;1981),VLOOKUP(K93,Masterf!$F$11:$N$25,3),IF(AND(H93&gt;=1981,H93&lt;1986),VLOOKUP(K93,Masterf!$F$11:$N$25,2),"SENIOR"))))))))</f>
        <v>#N/A</v>
      </c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</row>
    <row r="94" spans="2:124" s="5" customFormat="1" ht="30" customHeight="1" x14ac:dyDescent="0.2">
      <c r="B94" s="170"/>
      <c r="C94" s="171"/>
      <c r="D94" s="172"/>
      <c r="E94" s="173"/>
      <c r="F94" s="174" t="s">
        <v>30</v>
      </c>
      <c r="G94" s="175" t="s">
        <v>30</v>
      </c>
      <c r="H94" s="176"/>
      <c r="I94" s="177"/>
      <c r="J94" s="178" t="s">
        <v>30</v>
      </c>
      <c r="K94" s="179"/>
      <c r="L94" s="180"/>
      <c r="M94" s="181"/>
      <c r="N94" s="181"/>
      <c r="O94" s="182" t="str">
        <f t="shared" si="3"/>
        <v/>
      </c>
      <c r="P94" s="180"/>
      <c r="Q94" s="181"/>
      <c r="R94" s="181"/>
      <c r="S94" s="182" t="str">
        <f t="shared" si="4"/>
        <v/>
      </c>
      <c r="T94" s="207" t="str">
        <f t="shared" si="5"/>
        <v/>
      </c>
      <c r="U94" s="183" t="str">
        <f t="shared" si="12"/>
        <v xml:space="preserve">   </v>
      </c>
      <c r="V94" s="184" t="str">
        <f t="shared" si="6"/>
        <v xml:space="preserve"> </v>
      </c>
      <c r="W94" s="185" t="str">
        <f t="shared" si="7"/>
        <v/>
      </c>
      <c r="X94" s="209" t="str">
        <f>IF(E94="","",W94*VLOOKUP(2020-H94,Masterh!C$17:D$72,2,FALSE))</f>
        <v/>
      </c>
      <c r="Y94" s="73"/>
      <c r="AA94" s="37"/>
      <c r="AB94" s="32" t="e">
        <f>IF(E94="H",T94-HLOOKUP(V94,Masterh!$C$1:$CX$9,2,FALSE),T94-HLOOKUP(V94,Masterf!$C$1:$CD$9,2,FALSE))</f>
        <v>#VALUE!</v>
      </c>
      <c r="AC94" s="32" t="e">
        <f>IF(E94="H",T94-HLOOKUP(V94,Masterh!$C$1:$CX$9,3,FALSE),T94-HLOOKUP(V94,Masterf!$C$1:$CD$9,3,FALSE))</f>
        <v>#VALUE!</v>
      </c>
      <c r="AD94" s="32" t="e">
        <f>IF(E94="H",T94-HLOOKUP(V94,Masterh!$C$1:$CX$9,4,FALSE),T94-HLOOKUP(V94,Masterf!$C$1:$CD$9,4,FALSE))</f>
        <v>#VALUE!</v>
      </c>
      <c r="AE94" s="32" t="e">
        <f>IF(E94="H",T94-HLOOKUP(V94,Masterh!$C$1:$CX$9,5,FALSE),T94-HLOOKUP(V94,Masterf!$C$1:$CD$9,5,FALSE))</f>
        <v>#VALUE!</v>
      </c>
      <c r="AF94" s="32" t="e">
        <f>IF(E94="H",T94-HLOOKUP(V94,Masterh!$C$1:$CX$9,6,FALSE),T94-HLOOKUP(V94,Masterf!$C$1:$CD$9,6,FALSE))</f>
        <v>#VALUE!</v>
      </c>
      <c r="AG94" s="32" t="e">
        <f>IF(E94="H",T94-HLOOKUP(V94,Masterh!$C$1:$CX$9,7,FALSE),T94-HLOOKUP(V94,Masterf!$C$1:$CD$9,7,FALSE))</f>
        <v>#VALUE!</v>
      </c>
      <c r="AH94" s="32" t="e">
        <f>IF(E94="H",T94-HLOOKUP(V94,Masterh!$C$1:$CX$9,8,FALSE),T94-HLOOKUP(V94,Masterf!$C$1:$CD$9,8,FALSE))</f>
        <v>#VALUE!</v>
      </c>
      <c r="AI94" s="32" t="e">
        <f>IF(E94="H",T94-HLOOKUP(V94,Masterh!$C$1:$CX$9,9,FALSE),T94-HLOOKUP(V94,Masterf!$C$1:$CD$9,9,FALSE))</f>
        <v>#VALUE!</v>
      </c>
      <c r="AJ94" s="51" t="str">
        <f t="shared" si="9"/>
        <v xml:space="preserve"> </v>
      </c>
      <c r="AK94" s="37"/>
      <c r="AL94" s="52" t="str">
        <f t="shared" si="10"/>
        <v xml:space="preserve"> </v>
      </c>
      <c r="AM94" s="53" t="str">
        <f t="shared" si="11"/>
        <v xml:space="preserve"> </v>
      </c>
      <c r="AN94" s="37" t="e">
        <f>IF(AND(H94&lt;1920),VLOOKUP(K94,Masterh!$F$11:$P$29,11),IF(AND(H94&gt;=1920,H94&lt;1941),VLOOKUP(K94,Masterh!$F$11:$P$29,11),IF(AND(H94&gt;=1941,H94&lt;1946),VLOOKUP(K94,Masterh!$F$11:$P$29,10),IF(AND(H94&gt;=1946,H94&lt;1951),VLOOKUP(K94,Masterh!$F$11:$P$29,9),IF(AND(H94&gt;=1951,H94&lt;1956),VLOOKUP(K94,Masterh!$F$11:$P$29,8),IF(AND(H94&gt;=1956,H94&lt;1961),VLOOKUP(K94,Masterh!$F$11:$P$29,7),IF(AND(H94&gt;=1961,H94&lt;1966),VLOOKUP(K94,Masterh!$F$11:$P$29,6),IF(AND(H94&gt;=1966,H94&lt;1971),VLOOKUP(K94,Masterh!$F$11:$P$29,5),IF(AND(H94&gt;=1971,H94&lt;1976),VLOOKUP(K94,Masterh!$F$11:$P$29,4),IF(AND(H94&gt;=1976,H94&lt;1981),VLOOKUP(K94,Masterh!$F$11:$P$29,3),IF(AND(H94&gt;=1981,H94&lt;1986),VLOOKUP(K94,Masterh!$F$11:$P$29,2),"SENIOR")))))))))))</f>
        <v>#N/A</v>
      </c>
      <c r="AO94" s="37" t="e">
        <f>IF(AND(H94&lt;1951),VLOOKUP(K94,Masterf!$F$11:$N$25,9),IF(AND(H94&gt;=1951,H94&lt;1956),VLOOKUP(K94,Masterf!$F$11:$N$25,8),IF(AND(H94&gt;=1956,H94&lt;1961),VLOOKUP(K94,Masterf!$F$11:$N$25,7),IF(AND(H94&gt;=1961,H94&lt;1966),VLOOKUP(K94,Masterf!$F$11:$N$25,6),IF(AND(H94&gt;=1966,H94&lt;1971),VLOOKUP(K94,Masterf!$F$11:$N$25,5),IF(AND(H94&gt;=1971,H94&lt;1976),VLOOKUP(K94,Masterf!$F$11:$N$25,4),IF(AND(H94&gt;=1976,H94&lt;1981),VLOOKUP(K94,Masterf!$F$11:$N$25,3),IF(AND(H94&gt;=1981,H94&lt;1986),VLOOKUP(K94,Masterf!$F$11:$N$25,2),"SENIOR"))))))))</f>
        <v>#N/A</v>
      </c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</row>
    <row r="95" spans="2:124" s="5" customFormat="1" ht="30" customHeight="1" x14ac:dyDescent="0.2">
      <c r="B95" s="170"/>
      <c r="C95" s="171"/>
      <c r="D95" s="172"/>
      <c r="E95" s="173"/>
      <c r="F95" s="174" t="s">
        <v>30</v>
      </c>
      <c r="G95" s="175" t="s">
        <v>30</v>
      </c>
      <c r="H95" s="176"/>
      <c r="I95" s="177"/>
      <c r="J95" s="178" t="s">
        <v>30</v>
      </c>
      <c r="K95" s="179"/>
      <c r="L95" s="180"/>
      <c r="M95" s="181"/>
      <c r="N95" s="181"/>
      <c r="O95" s="182" t="str">
        <f t="shared" si="3"/>
        <v/>
      </c>
      <c r="P95" s="180"/>
      <c r="Q95" s="181"/>
      <c r="R95" s="181"/>
      <c r="S95" s="182" t="str">
        <f t="shared" si="4"/>
        <v/>
      </c>
      <c r="T95" s="207" t="str">
        <f t="shared" si="5"/>
        <v/>
      </c>
      <c r="U95" s="183" t="str">
        <f t="shared" si="12"/>
        <v xml:space="preserve">   </v>
      </c>
      <c r="V95" s="184" t="str">
        <f t="shared" si="6"/>
        <v xml:space="preserve"> </v>
      </c>
      <c r="W95" s="185" t="str">
        <f t="shared" si="7"/>
        <v/>
      </c>
      <c r="X95" s="209" t="str">
        <f>IF(E95="","",W95*VLOOKUP(2020-H95,Masterh!C$17:D$72,2,FALSE))</f>
        <v/>
      </c>
      <c r="Y95" s="73"/>
      <c r="AA95" s="37"/>
      <c r="AB95" s="32" t="e">
        <f>IF(E95="H",T95-HLOOKUP(V95,Masterh!$C$1:$CX$9,2,FALSE),T95-HLOOKUP(V95,Masterf!$C$1:$CD$9,2,FALSE))</f>
        <v>#VALUE!</v>
      </c>
      <c r="AC95" s="32" t="e">
        <f>IF(E95="H",T95-HLOOKUP(V95,Masterh!$C$1:$CX$9,3,FALSE),T95-HLOOKUP(V95,Masterf!$C$1:$CD$9,3,FALSE))</f>
        <v>#VALUE!</v>
      </c>
      <c r="AD95" s="32" t="e">
        <f>IF(E95="H",T95-HLOOKUP(V95,Masterh!$C$1:$CX$9,4,FALSE),T95-HLOOKUP(V95,Masterf!$C$1:$CD$9,4,FALSE))</f>
        <v>#VALUE!</v>
      </c>
      <c r="AE95" s="32" t="e">
        <f>IF(E95="H",T95-HLOOKUP(V95,Masterh!$C$1:$CX$9,5,FALSE),T95-HLOOKUP(V95,Masterf!$C$1:$CD$9,5,FALSE))</f>
        <v>#VALUE!</v>
      </c>
      <c r="AF95" s="32" t="e">
        <f>IF(E95="H",T95-HLOOKUP(V95,Masterh!$C$1:$CX$9,6,FALSE),T95-HLOOKUP(V95,Masterf!$C$1:$CD$9,6,FALSE))</f>
        <v>#VALUE!</v>
      </c>
      <c r="AG95" s="32" t="e">
        <f>IF(E95="H",T95-HLOOKUP(V95,Masterh!$C$1:$CX$9,7,FALSE),T95-HLOOKUP(V95,Masterf!$C$1:$CD$9,7,FALSE))</f>
        <v>#VALUE!</v>
      </c>
      <c r="AH95" s="32" t="e">
        <f>IF(E95="H",T95-HLOOKUP(V95,Masterh!$C$1:$CX$9,8,FALSE),T95-HLOOKUP(V95,Masterf!$C$1:$CD$9,8,FALSE))</f>
        <v>#VALUE!</v>
      </c>
      <c r="AI95" s="32" t="e">
        <f>IF(E95="H",T95-HLOOKUP(V95,Masterh!$C$1:$CX$9,9,FALSE),T95-HLOOKUP(V95,Masterf!$C$1:$CD$9,9,FALSE))</f>
        <v>#VALUE!</v>
      </c>
      <c r="AJ95" s="51" t="str">
        <f t="shared" si="9"/>
        <v xml:space="preserve"> </v>
      </c>
      <c r="AK95" s="37"/>
      <c r="AL95" s="52" t="str">
        <f t="shared" si="10"/>
        <v xml:space="preserve"> </v>
      </c>
      <c r="AM95" s="53" t="str">
        <f t="shared" si="11"/>
        <v xml:space="preserve"> </v>
      </c>
      <c r="AN95" s="37" t="e">
        <f>IF(AND(H95&lt;1920),VLOOKUP(K95,Masterh!$F$11:$P$29,11),IF(AND(H95&gt;=1920,H95&lt;1941),VLOOKUP(K95,Masterh!$F$11:$P$29,11),IF(AND(H95&gt;=1941,H95&lt;1946),VLOOKUP(K95,Masterh!$F$11:$P$29,10),IF(AND(H95&gt;=1946,H95&lt;1951),VLOOKUP(K95,Masterh!$F$11:$P$29,9),IF(AND(H95&gt;=1951,H95&lt;1956),VLOOKUP(K95,Masterh!$F$11:$P$29,8),IF(AND(H95&gt;=1956,H95&lt;1961),VLOOKUP(K95,Masterh!$F$11:$P$29,7),IF(AND(H95&gt;=1961,H95&lt;1966),VLOOKUP(K95,Masterh!$F$11:$P$29,6),IF(AND(H95&gt;=1966,H95&lt;1971),VLOOKUP(K95,Masterh!$F$11:$P$29,5),IF(AND(H95&gt;=1971,H95&lt;1976),VLOOKUP(K95,Masterh!$F$11:$P$29,4),IF(AND(H95&gt;=1976,H95&lt;1981),VLOOKUP(K95,Masterh!$F$11:$P$29,3),IF(AND(H95&gt;=1981,H95&lt;1986),VLOOKUP(K95,Masterh!$F$11:$P$29,2),"SENIOR")))))))))))</f>
        <v>#N/A</v>
      </c>
      <c r="AO95" s="37" t="e">
        <f>IF(AND(H95&lt;1951),VLOOKUP(K95,Masterf!$F$11:$N$25,9),IF(AND(H95&gt;=1951,H95&lt;1956),VLOOKUP(K95,Masterf!$F$11:$N$25,8),IF(AND(H95&gt;=1956,H95&lt;1961),VLOOKUP(K95,Masterf!$F$11:$N$25,7),IF(AND(H95&gt;=1961,H95&lt;1966),VLOOKUP(K95,Masterf!$F$11:$N$25,6),IF(AND(H95&gt;=1966,H95&lt;1971),VLOOKUP(K95,Masterf!$F$11:$N$25,5),IF(AND(H95&gt;=1971,H95&lt;1976),VLOOKUP(K95,Masterf!$F$11:$N$25,4),IF(AND(H95&gt;=1976,H95&lt;1981),VLOOKUP(K95,Masterf!$F$11:$N$25,3),IF(AND(H95&gt;=1981,H95&lt;1986),VLOOKUP(K95,Masterf!$F$11:$N$25,2),"SENIOR"))))))))</f>
        <v>#N/A</v>
      </c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</row>
    <row r="96" spans="2:124" s="5" customFormat="1" ht="30" customHeight="1" x14ac:dyDescent="0.2">
      <c r="B96" s="170"/>
      <c r="C96" s="171"/>
      <c r="D96" s="172"/>
      <c r="E96" s="173"/>
      <c r="F96" s="174" t="s">
        <v>30</v>
      </c>
      <c r="G96" s="175" t="s">
        <v>30</v>
      </c>
      <c r="H96" s="176"/>
      <c r="I96" s="177"/>
      <c r="J96" s="178" t="s">
        <v>30</v>
      </c>
      <c r="K96" s="179"/>
      <c r="L96" s="180"/>
      <c r="M96" s="181"/>
      <c r="N96" s="181"/>
      <c r="O96" s="182" t="str">
        <f t="shared" si="3"/>
        <v/>
      </c>
      <c r="P96" s="180"/>
      <c r="Q96" s="181"/>
      <c r="R96" s="181"/>
      <c r="S96" s="182" t="str">
        <f t="shared" si="4"/>
        <v/>
      </c>
      <c r="T96" s="207" t="str">
        <f t="shared" si="5"/>
        <v/>
      </c>
      <c r="U96" s="183" t="str">
        <f t="shared" si="12"/>
        <v xml:space="preserve">   </v>
      </c>
      <c r="V96" s="184" t="str">
        <f t="shared" si="6"/>
        <v xml:space="preserve"> </v>
      </c>
      <c r="W96" s="185" t="str">
        <f t="shared" si="7"/>
        <v/>
      </c>
      <c r="X96" s="209" t="str">
        <f>IF(E96="","",W96*VLOOKUP(2020-H96,Masterh!C$17:D$72,2,FALSE))</f>
        <v/>
      </c>
      <c r="Y96" s="73"/>
      <c r="AA96" s="37"/>
      <c r="AB96" s="32" t="e">
        <f>IF(E96="H",T96-HLOOKUP(V96,Masterh!$C$1:$CX$9,2,FALSE),T96-HLOOKUP(V96,Masterf!$C$1:$CD$9,2,FALSE))</f>
        <v>#VALUE!</v>
      </c>
      <c r="AC96" s="32" t="e">
        <f>IF(E96="H",T96-HLOOKUP(V96,Masterh!$C$1:$CX$9,3,FALSE),T96-HLOOKUP(V96,Masterf!$C$1:$CD$9,3,FALSE))</f>
        <v>#VALUE!</v>
      </c>
      <c r="AD96" s="32" t="e">
        <f>IF(E96="H",T96-HLOOKUP(V96,Masterh!$C$1:$CX$9,4,FALSE),T96-HLOOKUP(V96,Masterf!$C$1:$CD$9,4,FALSE))</f>
        <v>#VALUE!</v>
      </c>
      <c r="AE96" s="32" t="e">
        <f>IF(E96="H",T96-HLOOKUP(V96,Masterh!$C$1:$CX$9,5,FALSE),T96-HLOOKUP(V96,Masterf!$C$1:$CD$9,5,FALSE))</f>
        <v>#VALUE!</v>
      </c>
      <c r="AF96" s="32" t="e">
        <f>IF(E96="H",T96-HLOOKUP(V96,Masterh!$C$1:$CX$9,6,FALSE),T96-HLOOKUP(V96,Masterf!$C$1:$CD$9,6,FALSE))</f>
        <v>#VALUE!</v>
      </c>
      <c r="AG96" s="32" t="e">
        <f>IF(E96="H",T96-HLOOKUP(V96,Masterh!$C$1:$CX$9,7,FALSE),T96-HLOOKUP(V96,Masterf!$C$1:$CD$9,7,FALSE))</f>
        <v>#VALUE!</v>
      </c>
      <c r="AH96" s="32" t="e">
        <f>IF(E96="H",T96-HLOOKUP(V96,Masterh!$C$1:$CX$9,8,FALSE),T96-HLOOKUP(V96,Masterf!$C$1:$CD$9,8,FALSE))</f>
        <v>#VALUE!</v>
      </c>
      <c r="AI96" s="32" t="e">
        <f>IF(E96="H",T96-HLOOKUP(V96,Masterh!$C$1:$CX$9,9,FALSE),T96-HLOOKUP(V96,Masterf!$C$1:$CD$9,9,FALSE))</f>
        <v>#VALUE!</v>
      </c>
      <c r="AJ96" s="51" t="str">
        <f t="shared" si="9"/>
        <v xml:space="preserve"> </v>
      </c>
      <c r="AK96" s="37"/>
      <c r="AL96" s="52" t="str">
        <f t="shared" si="10"/>
        <v xml:space="preserve"> </v>
      </c>
      <c r="AM96" s="53" t="str">
        <f t="shared" si="11"/>
        <v xml:space="preserve"> </v>
      </c>
      <c r="AN96" s="37" t="e">
        <f>IF(AND(H96&lt;1920),VLOOKUP(K96,Masterh!$F$11:$P$29,11),IF(AND(H96&gt;=1920,H96&lt;1941),VLOOKUP(K96,Masterh!$F$11:$P$29,11),IF(AND(H96&gt;=1941,H96&lt;1946),VLOOKUP(K96,Masterh!$F$11:$P$29,10),IF(AND(H96&gt;=1946,H96&lt;1951),VLOOKUP(K96,Masterh!$F$11:$P$29,9),IF(AND(H96&gt;=1951,H96&lt;1956),VLOOKUP(K96,Masterh!$F$11:$P$29,8),IF(AND(H96&gt;=1956,H96&lt;1961),VLOOKUP(K96,Masterh!$F$11:$P$29,7),IF(AND(H96&gt;=1961,H96&lt;1966),VLOOKUP(K96,Masterh!$F$11:$P$29,6),IF(AND(H96&gt;=1966,H96&lt;1971),VLOOKUP(K96,Masterh!$F$11:$P$29,5),IF(AND(H96&gt;=1971,H96&lt;1976),VLOOKUP(K96,Masterh!$F$11:$P$29,4),IF(AND(H96&gt;=1976,H96&lt;1981),VLOOKUP(K96,Masterh!$F$11:$P$29,3),IF(AND(H96&gt;=1981,H96&lt;1986),VLOOKUP(K96,Masterh!$F$11:$P$29,2),"SENIOR")))))))))))</f>
        <v>#N/A</v>
      </c>
      <c r="AO96" s="37" t="e">
        <f>IF(AND(H96&lt;1951),VLOOKUP(K96,Masterf!$F$11:$N$25,9),IF(AND(H96&gt;=1951,H96&lt;1956),VLOOKUP(K96,Masterf!$F$11:$N$25,8),IF(AND(H96&gt;=1956,H96&lt;1961),VLOOKUP(K96,Masterf!$F$11:$N$25,7),IF(AND(H96&gt;=1961,H96&lt;1966),VLOOKUP(K96,Masterf!$F$11:$N$25,6),IF(AND(H96&gt;=1966,H96&lt;1971),VLOOKUP(K96,Masterf!$F$11:$N$25,5),IF(AND(H96&gt;=1971,H96&lt;1976),VLOOKUP(K96,Masterf!$F$11:$N$25,4),IF(AND(H96&gt;=1976,H96&lt;1981),VLOOKUP(K96,Masterf!$F$11:$N$25,3),IF(AND(H96&gt;=1981,H96&lt;1986),VLOOKUP(K96,Masterf!$F$11:$N$25,2),"SENIOR"))))))))</f>
        <v>#N/A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</row>
    <row r="97" spans="2:124" s="5" customFormat="1" ht="30" customHeight="1" x14ac:dyDescent="0.2">
      <c r="B97" s="170"/>
      <c r="C97" s="171"/>
      <c r="D97" s="172"/>
      <c r="E97" s="173"/>
      <c r="F97" s="174" t="s">
        <v>30</v>
      </c>
      <c r="G97" s="175" t="s">
        <v>30</v>
      </c>
      <c r="H97" s="176"/>
      <c r="I97" s="177"/>
      <c r="J97" s="178" t="s">
        <v>30</v>
      </c>
      <c r="K97" s="179"/>
      <c r="L97" s="180"/>
      <c r="M97" s="181"/>
      <c r="N97" s="181"/>
      <c r="O97" s="182" t="str">
        <f t="shared" si="3"/>
        <v/>
      </c>
      <c r="P97" s="180"/>
      <c r="Q97" s="181"/>
      <c r="R97" s="181"/>
      <c r="S97" s="182" t="str">
        <f t="shared" si="4"/>
        <v/>
      </c>
      <c r="T97" s="207" t="str">
        <f t="shared" si="5"/>
        <v/>
      </c>
      <c r="U97" s="183" t="str">
        <f t="shared" si="12"/>
        <v xml:space="preserve">   </v>
      </c>
      <c r="V97" s="184" t="str">
        <f t="shared" si="6"/>
        <v xml:space="preserve"> </v>
      </c>
      <c r="W97" s="185" t="str">
        <f t="shared" si="7"/>
        <v/>
      </c>
      <c r="X97" s="209" t="str">
        <f>IF(E97="","",W97*VLOOKUP(2020-H97,Masterh!C$17:D$72,2,FALSE))</f>
        <v/>
      </c>
      <c r="Y97" s="73"/>
      <c r="AA97" s="37"/>
      <c r="AB97" s="32" t="e">
        <f>IF(E97="H",T97-HLOOKUP(V97,Masterh!$C$1:$CX$9,2,FALSE),T97-HLOOKUP(V97,Masterf!$C$1:$CD$9,2,FALSE))</f>
        <v>#VALUE!</v>
      </c>
      <c r="AC97" s="32" t="e">
        <f>IF(E97="H",T97-HLOOKUP(V97,Masterh!$C$1:$CX$9,3,FALSE),T97-HLOOKUP(V97,Masterf!$C$1:$CD$9,3,FALSE))</f>
        <v>#VALUE!</v>
      </c>
      <c r="AD97" s="32" t="e">
        <f>IF(E97="H",T97-HLOOKUP(V97,Masterh!$C$1:$CX$9,4,FALSE),T97-HLOOKUP(V97,Masterf!$C$1:$CD$9,4,FALSE))</f>
        <v>#VALUE!</v>
      </c>
      <c r="AE97" s="32" t="e">
        <f>IF(E97="H",T97-HLOOKUP(V97,Masterh!$C$1:$CX$9,5,FALSE),T97-HLOOKUP(V97,Masterf!$C$1:$CD$9,5,FALSE))</f>
        <v>#VALUE!</v>
      </c>
      <c r="AF97" s="32" t="e">
        <f>IF(E97="H",T97-HLOOKUP(V97,Masterh!$C$1:$CX$9,6,FALSE),T97-HLOOKUP(V97,Masterf!$C$1:$CD$9,6,FALSE))</f>
        <v>#VALUE!</v>
      </c>
      <c r="AG97" s="32" t="e">
        <f>IF(E97="H",T97-HLOOKUP(V97,Masterh!$C$1:$CX$9,7,FALSE),T97-HLOOKUP(V97,Masterf!$C$1:$CD$9,7,FALSE))</f>
        <v>#VALUE!</v>
      </c>
      <c r="AH97" s="32" t="e">
        <f>IF(E97="H",T97-HLOOKUP(V97,Masterh!$C$1:$CX$9,8,FALSE),T97-HLOOKUP(V97,Masterf!$C$1:$CD$9,8,FALSE))</f>
        <v>#VALUE!</v>
      </c>
      <c r="AI97" s="32" t="e">
        <f>IF(E97="H",T97-HLOOKUP(V97,Masterh!$C$1:$CX$9,9,FALSE),T97-HLOOKUP(V97,Masterf!$C$1:$CD$9,9,FALSE))</f>
        <v>#VALUE!</v>
      </c>
      <c r="AJ97" s="51" t="str">
        <f t="shared" si="9"/>
        <v xml:space="preserve"> </v>
      </c>
      <c r="AK97" s="37"/>
      <c r="AL97" s="52" t="str">
        <f t="shared" si="10"/>
        <v xml:space="preserve"> </v>
      </c>
      <c r="AM97" s="53" t="str">
        <f t="shared" si="11"/>
        <v xml:space="preserve"> </v>
      </c>
      <c r="AN97" s="37" t="e">
        <f>IF(AND(H97&lt;1920),VLOOKUP(K97,Masterh!$F$11:$P$29,11),IF(AND(H97&gt;=1920,H97&lt;1941),VLOOKUP(K97,Masterh!$F$11:$P$29,11),IF(AND(H97&gt;=1941,H97&lt;1946),VLOOKUP(K97,Masterh!$F$11:$P$29,10),IF(AND(H97&gt;=1946,H97&lt;1951),VLOOKUP(K97,Masterh!$F$11:$P$29,9),IF(AND(H97&gt;=1951,H97&lt;1956),VLOOKUP(K97,Masterh!$F$11:$P$29,8),IF(AND(H97&gt;=1956,H97&lt;1961),VLOOKUP(K97,Masterh!$F$11:$P$29,7),IF(AND(H97&gt;=1961,H97&lt;1966),VLOOKUP(K97,Masterh!$F$11:$P$29,6),IF(AND(H97&gt;=1966,H97&lt;1971),VLOOKUP(K97,Masterh!$F$11:$P$29,5),IF(AND(H97&gt;=1971,H97&lt;1976),VLOOKUP(K97,Masterh!$F$11:$P$29,4),IF(AND(H97&gt;=1976,H97&lt;1981),VLOOKUP(K97,Masterh!$F$11:$P$29,3),IF(AND(H97&gt;=1981,H97&lt;1986),VLOOKUP(K97,Masterh!$F$11:$P$29,2),"SENIOR")))))))))))</f>
        <v>#N/A</v>
      </c>
      <c r="AO97" s="37" t="e">
        <f>IF(AND(H97&lt;1951),VLOOKUP(K97,Masterf!$F$11:$N$25,9),IF(AND(H97&gt;=1951,H97&lt;1956),VLOOKUP(K97,Masterf!$F$11:$N$25,8),IF(AND(H97&gt;=1956,H97&lt;1961),VLOOKUP(K97,Masterf!$F$11:$N$25,7),IF(AND(H97&gt;=1961,H97&lt;1966),VLOOKUP(K97,Masterf!$F$11:$N$25,6),IF(AND(H97&gt;=1966,H97&lt;1971),VLOOKUP(K97,Masterf!$F$11:$N$25,5),IF(AND(H97&gt;=1971,H97&lt;1976),VLOOKUP(K97,Masterf!$F$11:$N$25,4),IF(AND(H97&gt;=1976,H97&lt;1981),VLOOKUP(K97,Masterf!$F$11:$N$25,3),IF(AND(H97&gt;=1981,H97&lt;1986),VLOOKUP(K97,Masterf!$F$11:$N$25,2),"SENIOR"))))))))</f>
        <v>#N/A</v>
      </c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</row>
    <row r="98" spans="2:124" s="5" customFormat="1" ht="30" customHeight="1" x14ac:dyDescent="0.2">
      <c r="B98" s="170"/>
      <c r="C98" s="171"/>
      <c r="D98" s="172"/>
      <c r="E98" s="173"/>
      <c r="F98" s="174" t="s">
        <v>30</v>
      </c>
      <c r="G98" s="175" t="s">
        <v>30</v>
      </c>
      <c r="H98" s="176"/>
      <c r="I98" s="177"/>
      <c r="J98" s="178" t="s">
        <v>30</v>
      </c>
      <c r="K98" s="179"/>
      <c r="L98" s="180"/>
      <c r="M98" s="181"/>
      <c r="N98" s="181"/>
      <c r="O98" s="182" t="str">
        <f t="shared" si="3"/>
        <v/>
      </c>
      <c r="P98" s="180"/>
      <c r="Q98" s="181"/>
      <c r="R98" s="181"/>
      <c r="S98" s="182" t="str">
        <f t="shared" si="4"/>
        <v/>
      </c>
      <c r="T98" s="207" t="str">
        <f t="shared" si="5"/>
        <v/>
      </c>
      <c r="U98" s="183" t="str">
        <f t="shared" si="12"/>
        <v xml:space="preserve">   </v>
      </c>
      <c r="V98" s="184" t="str">
        <f t="shared" si="6"/>
        <v xml:space="preserve"> </v>
      </c>
      <c r="W98" s="185" t="str">
        <f t="shared" si="7"/>
        <v/>
      </c>
      <c r="X98" s="209" t="str">
        <f>IF(E98="","",W98*VLOOKUP(2020-H98,Masterh!C$17:D$72,2,FALSE))</f>
        <v/>
      </c>
      <c r="Y98" s="73"/>
      <c r="AA98" s="37"/>
      <c r="AB98" s="32" t="e">
        <f>IF(E98="H",T98-HLOOKUP(V98,Masterh!$C$1:$CX$9,2,FALSE),T98-HLOOKUP(V98,Masterf!$C$1:$CD$9,2,FALSE))</f>
        <v>#VALUE!</v>
      </c>
      <c r="AC98" s="32" t="e">
        <f>IF(E98="H",T98-HLOOKUP(V98,Masterh!$C$1:$CX$9,3,FALSE),T98-HLOOKUP(V98,Masterf!$C$1:$CD$9,3,FALSE))</f>
        <v>#VALUE!</v>
      </c>
      <c r="AD98" s="32" t="e">
        <f>IF(E98="H",T98-HLOOKUP(V98,Masterh!$C$1:$CX$9,4,FALSE),T98-HLOOKUP(V98,Masterf!$C$1:$CD$9,4,FALSE))</f>
        <v>#VALUE!</v>
      </c>
      <c r="AE98" s="32" t="e">
        <f>IF(E98="H",T98-HLOOKUP(V98,Masterh!$C$1:$CX$9,5,FALSE),T98-HLOOKUP(V98,Masterf!$C$1:$CD$9,5,FALSE))</f>
        <v>#VALUE!</v>
      </c>
      <c r="AF98" s="32" t="e">
        <f>IF(E98="H",T98-HLOOKUP(V98,Masterh!$C$1:$CX$9,6,FALSE),T98-HLOOKUP(V98,Masterf!$C$1:$CD$9,6,FALSE))</f>
        <v>#VALUE!</v>
      </c>
      <c r="AG98" s="32" t="e">
        <f>IF(E98="H",T98-HLOOKUP(V98,Masterh!$C$1:$CX$9,7,FALSE),T98-HLOOKUP(V98,Masterf!$C$1:$CD$9,7,FALSE))</f>
        <v>#VALUE!</v>
      </c>
      <c r="AH98" s="32" t="e">
        <f>IF(E98="H",T98-HLOOKUP(V98,Masterh!$C$1:$CX$9,8,FALSE),T98-HLOOKUP(V98,Masterf!$C$1:$CD$9,8,FALSE))</f>
        <v>#VALUE!</v>
      </c>
      <c r="AI98" s="32" t="e">
        <f>IF(E98="H",T98-HLOOKUP(V98,Masterh!$C$1:$CX$9,9,FALSE),T98-HLOOKUP(V98,Masterf!$C$1:$CD$9,9,FALSE))</f>
        <v>#VALUE!</v>
      </c>
      <c r="AJ98" s="51" t="str">
        <f t="shared" si="9"/>
        <v xml:space="preserve"> </v>
      </c>
      <c r="AK98" s="37"/>
      <c r="AL98" s="52" t="str">
        <f t="shared" si="10"/>
        <v xml:space="preserve"> </v>
      </c>
      <c r="AM98" s="53" t="str">
        <f t="shared" si="11"/>
        <v xml:space="preserve"> </v>
      </c>
      <c r="AN98" s="37" t="e">
        <f>IF(AND(H98&lt;1920),VLOOKUP(K98,Masterh!$F$11:$P$29,11),IF(AND(H98&gt;=1920,H98&lt;1941),VLOOKUP(K98,Masterh!$F$11:$P$29,11),IF(AND(H98&gt;=1941,H98&lt;1946),VLOOKUP(K98,Masterh!$F$11:$P$29,10),IF(AND(H98&gt;=1946,H98&lt;1951),VLOOKUP(K98,Masterh!$F$11:$P$29,9),IF(AND(H98&gt;=1951,H98&lt;1956),VLOOKUP(K98,Masterh!$F$11:$P$29,8),IF(AND(H98&gt;=1956,H98&lt;1961),VLOOKUP(K98,Masterh!$F$11:$P$29,7),IF(AND(H98&gt;=1961,H98&lt;1966),VLOOKUP(K98,Masterh!$F$11:$P$29,6),IF(AND(H98&gt;=1966,H98&lt;1971),VLOOKUP(K98,Masterh!$F$11:$P$29,5),IF(AND(H98&gt;=1971,H98&lt;1976),VLOOKUP(K98,Masterh!$F$11:$P$29,4),IF(AND(H98&gt;=1976,H98&lt;1981),VLOOKUP(K98,Masterh!$F$11:$P$29,3),IF(AND(H98&gt;=1981,H98&lt;1986),VLOOKUP(K98,Masterh!$F$11:$P$29,2),"SENIOR")))))))))))</f>
        <v>#N/A</v>
      </c>
      <c r="AO98" s="37" t="e">
        <f>IF(AND(H98&lt;1951),VLOOKUP(K98,Masterf!$F$11:$N$25,9),IF(AND(H98&gt;=1951,H98&lt;1956),VLOOKUP(K98,Masterf!$F$11:$N$25,8),IF(AND(H98&gt;=1956,H98&lt;1961),VLOOKUP(K98,Masterf!$F$11:$N$25,7),IF(AND(H98&gt;=1961,H98&lt;1966),VLOOKUP(K98,Masterf!$F$11:$N$25,6),IF(AND(H98&gt;=1966,H98&lt;1971),VLOOKUP(K98,Masterf!$F$11:$N$25,5),IF(AND(H98&gt;=1971,H98&lt;1976),VLOOKUP(K98,Masterf!$F$11:$N$25,4),IF(AND(H98&gt;=1976,H98&lt;1981),VLOOKUP(K98,Masterf!$F$11:$N$25,3),IF(AND(H98&gt;=1981,H98&lt;1986),VLOOKUP(K98,Masterf!$F$11:$N$25,2),"SENIOR"))))))))</f>
        <v>#N/A</v>
      </c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</row>
    <row r="99" spans="2:124" s="5" customFormat="1" ht="30" customHeight="1" x14ac:dyDescent="0.2">
      <c r="B99" s="170"/>
      <c r="C99" s="171"/>
      <c r="D99" s="172"/>
      <c r="E99" s="173"/>
      <c r="F99" s="174" t="s">
        <v>30</v>
      </c>
      <c r="G99" s="175" t="s">
        <v>30</v>
      </c>
      <c r="H99" s="176"/>
      <c r="I99" s="177"/>
      <c r="J99" s="178"/>
      <c r="K99" s="179"/>
      <c r="L99" s="180"/>
      <c r="M99" s="181"/>
      <c r="N99" s="181"/>
      <c r="O99" s="182" t="str">
        <f t="shared" si="3"/>
        <v/>
      </c>
      <c r="P99" s="180"/>
      <c r="Q99" s="181"/>
      <c r="R99" s="181"/>
      <c r="S99" s="182" t="str">
        <f t="shared" si="4"/>
        <v/>
      </c>
      <c r="T99" s="207" t="str">
        <f t="shared" si="5"/>
        <v/>
      </c>
      <c r="U99" s="183" t="str">
        <f t="shared" si="12"/>
        <v xml:space="preserve">   </v>
      </c>
      <c r="V99" s="184" t="str">
        <f t="shared" si="6"/>
        <v xml:space="preserve"> </v>
      </c>
      <c r="W99" s="185" t="str">
        <f t="shared" si="7"/>
        <v/>
      </c>
      <c r="X99" s="209" t="str">
        <f>IF(E99="","",W99*VLOOKUP(2020-H99,Masterh!C$17:D$72,2,FALSE))</f>
        <v/>
      </c>
      <c r="Y99" s="73"/>
      <c r="AA99" s="37"/>
      <c r="AB99" s="32" t="e">
        <f>IF(E99="H",T99-HLOOKUP(V99,Masterh!$C$1:$CX$9,2,FALSE),T99-HLOOKUP(V99,Masterf!$C$1:$CD$9,2,FALSE))</f>
        <v>#VALUE!</v>
      </c>
      <c r="AC99" s="32" t="e">
        <f>IF(E99="H",T99-HLOOKUP(V99,Masterh!$C$1:$CX$9,3,FALSE),T99-HLOOKUP(V99,Masterf!$C$1:$CD$9,3,FALSE))</f>
        <v>#VALUE!</v>
      </c>
      <c r="AD99" s="32" t="e">
        <f>IF(E99="H",T99-HLOOKUP(V99,Masterh!$C$1:$CX$9,4,FALSE),T99-HLOOKUP(V99,Masterf!$C$1:$CD$9,4,FALSE))</f>
        <v>#VALUE!</v>
      </c>
      <c r="AE99" s="32" t="e">
        <f>IF(E99="H",T99-HLOOKUP(V99,Masterh!$C$1:$CX$9,5,FALSE),T99-HLOOKUP(V99,Masterf!$C$1:$CD$9,5,FALSE))</f>
        <v>#VALUE!</v>
      </c>
      <c r="AF99" s="32" t="e">
        <f>IF(E99="H",T99-HLOOKUP(V99,Masterh!$C$1:$CX$9,6,FALSE),T99-HLOOKUP(V99,Masterf!$C$1:$CD$9,6,FALSE))</f>
        <v>#VALUE!</v>
      </c>
      <c r="AG99" s="32" t="e">
        <f>IF(E99="H",T99-HLOOKUP(V99,Masterh!$C$1:$CX$9,7,FALSE),T99-HLOOKUP(V99,Masterf!$C$1:$CD$9,7,FALSE))</f>
        <v>#VALUE!</v>
      </c>
      <c r="AH99" s="32" t="e">
        <f>IF(E99="H",T99-HLOOKUP(V99,Masterh!$C$1:$CX$9,8,FALSE),T99-HLOOKUP(V99,Masterf!$C$1:$CD$9,8,FALSE))</f>
        <v>#VALUE!</v>
      </c>
      <c r="AI99" s="32" t="e">
        <f>IF(E99="H",T99-HLOOKUP(V99,Masterh!$C$1:$CX$9,9,FALSE),T99-HLOOKUP(V99,Masterf!$C$1:$CD$9,9,FALSE))</f>
        <v>#VALUE!</v>
      </c>
      <c r="AJ99" s="51" t="str">
        <f t="shared" si="9"/>
        <v xml:space="preserve"> </v>
      </c>
      <c r="AK99" s="37"/>
      <c r="AL99" s="52" t="str">
        <f t="shared" si="10"/>
        <v xml:space="preserve"> </v>
      </c>
      <c r="AM99" s="53" t="str">
        <f t="shared" si="11"/>
        <v xml:space="preserve"> </v>
      </c>
      <c r="AN99" s="37" t="e">
        <f>IF(AND(H99&lt;1920),VLOOKUP(K99,Masterh!$F$11:$P$29,11),IF(AND(H99&gt;=1920,H99&lt;1941),VLOOKUP(K99,Masterh!$F$11:$P$29,11),IF(AND(H99&gt;=1941,H99&lt;1946),VLOOKUP(K99,Masterh!$F$11:$P$29,10),IF(AND(H99&gt;=1946,H99&lt;1951),VLOOKUP(K99,Masterh!$F$11:$P$29,9),IF(AND(H99&gt;=1951,H99&lt;1956),VLOOKUP(K99,Masterh!$F$11:$P$29,8),IF(AND(H99&gt;=1956,H99&lt;1961),VLOOKUP(K99,Masterh!$F$11:$P$29,7),IF(AND(H99&gt;=1961,H99&lt;1966),VLOOKUP(K99,Masterh!$F$11:$P$29,6),IF(AND(H99&gt;=1966,H99&lt;1971),VLOOKUP(K99,Masterh!$F$11:$P$29,5),IF(AND(H99&gt;=1971,H99&lt;1976),VLOOKUP(K99,Masterh!$F$11:$P$29,4),IF(AND(H99&gt;=1976,H99&lt;1981),VLOOKUP(K99,Masterh!$F$11:$P$29,3),IF(AND(H99&gt;=1981,H99&lt;1986),VLOOKUP(K99,Masterh!$F$11:$P$29,2),"SENIOR")))))))))))</f>
        <v>#N/A</v>
      </c>
      <c r="AO99" s="37" t="e">
        <f>IF(AND(H99&lt;1951),VLOOKUP(K99,Masterf!$F$11:$N$25,9),IF(AND(H99&gt;=1951,H99&lt;1956),VLOOKUP(K99,Masterf!$F$11:$N$25,8),IF(AND(H99&gt;=1956,H99&lt;1961),VLOOKUP(K99,Masterf!$F$11:$N$25,7),IF(AND(H99&gt;=1961,H99&lt;1966),VLOOKUP(K99,Masterf!$F$11:$N$25,6),IF(AND(H99&gt;=1966,H99&lt;1971),VLOOKUP(K99,Masterf!$F$11:$N$25,5),IF(AND(H99&gt;=1971,H99&lt;1976),VLOOKUP(K99,Masterf!$F$11:$N$25,4),IF(AND(H99&gt;=1976,H99&lt;1981),VLOOKUP(K99,Masterf!$F$11:$N$25,3),IF(AND(H99&gt;=1981,H99&lt;1986),VLOOKUP(K99,Masterf!$F$11:$N$25,2),"SENIOR"))))))))</f>
        <v>#N/A</v>
      </c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</row>
    <row r="100" spans="2:124" s="5" customFormat="1" ht="30" customHeight="1" x14ac:dyDescent="0.2">
      <c r="B100" s="170"/>
      <c r="C100" s="171"/>
      <c r="D100" s="172"/>
      <c r="E100" s="173"/>
      <c r="F100" s="174" t="s">
        <v>30</v>
      </c>
      <c r="G100" s="175" t="s">
        <v>30</v>
      </c>
      <c r="H100" s="176"/>
      <c r="I100" s="177"/>
      <c r="J100" s="178"/>
      <c r="K100" s="179"/>
      <c r="L100" s="180"/>
      <c r="M100" s="181"/>
      <c r="N100" s="181"/>
      <c r="O100" s="182" t="str">
        <f t="shared" si="3"/>
        <v/>
      </c>
      <c r="P100" s="180"/>
      <c r="Q100" s="181"/>
      <c r="R100" s="181"/>
      <c r="S100" s="182" t="str">
        <f t="shared" si="4"/>
        <v/>
      </c>
      <c r="T100" s="207" t="str">
        <f t="shared" si="5"/>
        <v/>
      </c>
      <c r="U100" s="183" t="str">
        <f t="shared" si="12"/>
        <v xml:space="preserve">   </v>
      </c>
      <c r="V100" s="184" t="str">
        <f t="shared" si="6"/>
        <v xml:space="preserve"> </v>
      </c>
      <c r="W100" s="185" t="str">
        <f t="shared" si="7"/>
        <v/>
      </c>
      <c r="X100" s="209" t="str">
        <f>IF(E100="","",W100*VLOOKUP(2020-H100,Masterh!C$17:D$72,2,FALSE))</f>
        <v/>
      </c>
      <c r="Y100" s="73"/>
      <c r="AA100" s="37"/>
      <c r="AB100" s="32" t="e">
        <f>IF(E100="H",T100-HLOOKUP(V100,Masterh!$C$1:$CX$9,2,FALSE),T100-HLOOKUP(V100,Masterf!$C$1:$CD$9,2,FALSE))</f>
        <v>#VALUE!</v>
      </c>
      <c r="AC100" s="32" t="e">
        <f>IF(E100="H",T100-HLOOKUP(V100,Masterh!$C$1:$CX$9,3,FALSE),T100-HLOOKUP(V100,Masterf!$C$1:$CD$9,3,FALSE))</f>
        <v>#VALUE!</v>
      </c>
      <c r="AD100" s="32" t="e">
        <f>IF(E100="H",T100-HLOOKUP(V100,Masterh!$C$1:$CX$9,4,FALSE),T100-HLOOKUP(V100,Masterf!$C$1:$CD$9,4,FALSE))</f>
        <v>#VALUE!</v>
      </c>
      <c r="AE100" s="32" t="e">
        <f>IF(E100="H",T100-HLOOKUP(V100,Masterh!$C$1:$CX$9,5,FALSE),T100-HLOOKUP(V100,Masterf!$C$1:$CD$9,5,FALSE))</f>
        <v>#VALUE!</v>
      </c>
      <c r="AF100" s="32" t="e">
        <f>IF(E100="H",T100-HLOOKUP(V100,Masterh!$C$1:$CX$9,6,FALSE),T100-HLOOKUP(V100,Masterf!$C$1:$CD$9,6,FALSE))</f>
        <v>#VALUE!</v>
      </c>
      <c r="AG100" s="32" t="e">
        <f>IF(E100="H",T100-HLOOKUP(V100,Masterh!$C$1:$CX$9,7,FALSE),T100-HLOOKUP(V100,Masterf!$C$1:$CD$9,7,FALSE))</f>
        <v>#VALUE!</v>
      </c>
      <c r="AH100" s="32" t="e">
        <f>IF(E100="H",T100-HLOOKUP(V100,Masterh!$C$1:$CX$9,8,FALSE),T100-HLOOKUP(V100,Masterf!$C$1:$CD$9,8,FALSE))</f>
        <v>#VALUE!</v>
      </c>
      <c r="AI100" s="32" t="e">
        <f>IF(E100="H",T100-HLOOKUP(V100,Masterh!$C$1:$CX$9,9,FALSE),T100-HLOOKUP(V100,Masterf!$C$1:$CD$9,9,FALSE))</f>
        <v>#VALUE!</v>
      </c>
      <c r="AJ100" s="51" t="str">
        <f t="shared" si="9"/>
        <v xml:space="preserve"> </v>
      </c>
      <c r="AK100" s="37"/>
      <c r="AL100" s="52" t="str">
        <f t="shared" si="10"/>
        <v xml:space="preserve"> </v>
      </c>
      <c r="AM100" s="53" t="str">
        <f t="shared" si="11"/>
        <v xml:space="preserve"> </v>
      </c>
      <c r="AN100" s="37" t="e">
        <f>IF(AND(H100&lt;1920),VLOOKUP(K100,Masterh!$F$11:$P$29,11),IF(AND(H100&gt;=1920,H100&lt;1941),VLOOKUP(K100,Masterh!$F$11:$P$29,11),IF(AND(H100&gt;=1941,H100&lt;1946),VLOOKUP(K100,Masterh!$F$11:$P$29,10),IF(AND(H100&gt;=1946,H100&lt;1951),VLOOKUP(K100,Masterh!$F$11:$P$29,9),IF(AND(H100&gt;=1951,H100&lt;1956),VLOOKUP(K100,Masterh!$F$11:$P$29,8),IF(AND(H100&gt;=1956,H100&lt;1961),VLOOKUP(K100,Masterh!$F$11:$P$29,7),IF(AND(H100&gt;=1961,H100&lt;1966),VLOOKUP(K100,Masterh!$F$11:$P$29,6),IF(AND(H100&gt;=1966,H100&lt;1971),VLOOKUP(K100,Masterh!$F$11:$P$29,5),IF(AND(H100&gt;=1971,H100&lt;1976),VLOOKUP(K100,Masterh!$F$11:$P$29,4),IF(AND(H100&gt;=1976,H100&lt;1981),VLOOKUP(K100,Masterh!$F$11:$P$29,3),IF(AND(H100&gt;=1981,H100&lt;1986),VLOOKUP(K100,Masterh!$F$11:$P$29,2),"SENIOR")))))))))))</f>
        <v>#N/A</v>
      </c>
      <c r="AO100" s="37" t="e">
        <f>IF(AND(H100&lt;1951),VLOOKUP(K100,Masterf!$F$11:$N$25,9),IF(AND(H100&gt;=1951,H100&lt;1956),VLOOKUP(K100,Masterf!$F$11:$N$25,8),IF(AND(H100&gt;=1956,H100&lt;1961),VLOOKUP(K100,Masterf!$F$11:$N$25,7),IF(AND(H100&gt;=1961,H100&lt;1966),VLOOKUP(K100,Masterf!$F$11:$N$25,6),IF(AND(H100&gt;=1966,H100&lt;1971),VLOOKUP(K100,Masterf!$F$11:$N$25,5),IF(AND(H100&gt;=1971,H100&lt;1976),VLOOKUP(K100,Masterf!$F$11:$N$25,4),IF(AND(H100&gt;=1976,H100&lt;1981),VLOOKUP(K100,Masterf!$F$11:$N$25,3),IF(AND(H100&gt;=1981,H100&lt;1986),VLOOKUP(K100,Masterf!$F$11:$N$25,2),"SENIOR"))))))))</f>
        <v>#N/A</v>
      </c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</row>
    <row r="101" spans="2:124" s="5" customFormat="1" ht="30" customHeight="1" x14ac:dyDescent="0.2">
      <c r="B101" s="170"/>
      <c r="C101" s="171"/>
      <c r="D101" s="172"/>
      <c r="E101" s="173"/>
      <c r="F101" s="174" t="s">
        <v>30</v>
      </c>
      <c r="G101" s="175" t="s">
        <v>30</v>
      </c>
      <c r="H101" s="176"/>
      <c r="I101" s="177"/>
      <c r="J101" s="178"/>
      <c r="K101" s="179"/>
      <c r="L101" s="180"/>
      <c r="M101" s="181"/>
      <c r="N101" s="181"/>
      <c r="O101" s="182" t="str">
        <f t="shared" si="3"/>
        <v/>
      </c>
      <c r="P101" s="180"/>
      <c r="Q101" s="181"/>
      <c r="R101" s="181"/>
      <c r="S101" s="182" t="str">
        <f t="shared" si="4"/>
        <v/>
      </c>
      <c r="T101" s="207" t="str">
        <f t="shared" si="5"/>
        <v/>
      </c>
      <c r="U101" s="183" t="str">
        <f t="shared" si="12"/>
        <v xml:space="preserve">   </v>
      </c>
      <c r="V101" s="184" t="str">
        <f t="shared" si="6"/>
        <v xml:space="preserve"> </v>
      </c>
      <c r="W101" s="185" t="str">
        <f t="shared" si="7"/>
        <v/>
      </c>
      <c r="X101" s="209" t="str">
        <f>IF(E101="","",W101*VLOOKUP(2020-H101,Masterh!C$17:D$72,2,FALSE))</f>
        <v/>
      </c>
      <c r="Y101" s="73"/>
      <c r="AA101" s="37"/>
      <c r="AB101" s="32" t="e">
        <f>IF(E101="H",T101-HLOOKUP(V101,Masterh!$C$1:$CX$9,2,FALSE),T101-HLOOKUP(V101,Masterf!$C$1:$CD$9,2,FALSE))</f>
        <v>#VALUE!</v>
      </c>
      <c r="AC101" s="32" t="e">
        <f>IF(E101="H",T101-HLOOKUP(V101,Masterh!$C$1:$CX$9,3,FALSE),T101-HLOOKUP(V101,Masterf!$C$1:$CD$9,3,FALSE))</f>
        <v>#VALUE!</v>
      </c>
      <c r="AD101" s="32" t="e">
        <f>IF(E101="H",T101-HLOOKUP(V101,Masterh!$C$1:$CX$9,4,FALSE),T101-HLOOKUP(V101,Masterf!$C$1:$CD$9,4,FALSE))</f>
        <v>#VALUE!</v>
      </c>
      <c r="AE101" s="32" t="e">
        <f>IF(E101="H",T101-HLOOKUP(V101,Masterh!$C$1:$CX$9,5,FALSE),T101-HLOOKUP(V101,Masterf!$C$1:$CD$9,5,FALSE))</f>
        <v>#VALUE!</v>
      </c>
      <c r="AF101" s="32" t="e">
        <f>IF(E101="H",T101-HLOOKUP(V101,Masterh!$C$1:$CX$9,6,FALSE),T101-HLOOKUP(V101,Masterf!$C$1:$CD$9,6,FALSE))</f>
        <v>#VALUE!</v>
      </c>
      <c r="AG101" s="32" t="e">
        <f>IF(E101="H",T101-HLOOKUP(V101,Masterh!$C$1:$CX$9,7,FALSE),T101-HLOOKUP(V101,Masterf!$C$1:$CD$9,7,FALSE))</f>
        <v>#VALUE!</v>
      </c>
      <c r="AH101" s="32" t="e">
        <f>IF(E101="H",T101-HLOOKUP(V101,Masterh!$C$1:$CX$9,8,FALSE),T101-HLOOKUP(V101,Masterf!$C$1:$CD$9,8,FALSE))</f>
        <v>#VALUE!</v>
      </c>
      <c r="AI101" s="32" t="e">
        <f>IF(E101="H",T101-HLOOKUP(V101,Masterh!$C$1:$CX$9,9,FALSE),T101-HLOOKUP(V101,Masterf!$C$1:$CD$9,9,FALSE))</f>
        <v>#VALUE!</v>
      </c>
      <c r="AJ101" s="51" t="str">
        <f t="shared" si="9"/>
        <v xml:space="preserve"> </v>
      </c>
      <c r="AK101" s="37"/>
      <c r="AL101" s="52" t="str">
        <f t="shared" si="10"/>
        <v xml:space="preserve"> </v>
      </c>
      <c r="AM101" s="53" t="str">
        <f t="shared" si="11"/>
        <v xml:space="preserve"> </v>
      </c>
      <c r="AN101" s="37" t="e">
        <f>IF(AND(H101&lt;1920),VLOOKUP(K101,Masterh!$F$11:$P$29,11),IF(AND(H101&gt;=1920,H101&lt;1941),VLOOKUP(K101,Masterh!$F$11:$P$29,11),IF(AND(H101&gt;=1941,H101&lt;1946),VLOOKUP(K101,Masterh!$F$11:$P$29,10),IF(AND(H101&gt;=1946,H101&lt;1951),VLOOKUP(K101,Masterh!$F$11:$P$29,9),IF(AND(H101&gt;=1951,H101&lt;1956),VLOOKUP(K101,Masterh!$F$11:$P$29,8),IF(AND(H101&gt;=1956,H101&lt;1961),VLOOKUP(K101,Masterh!$F$11:$P$29,7),IF(AND(H101&gt;=1961,H101&lt;1966),VLOOKUP(K101,Masterh!$F$11:$P$29,6),IF(AND(H101&gt;=1966,H101&lt;1971),VLOOKUP(K101,Masterh!$F$11:$P$29,5),IF(AND(H101&gt;=1971,H101&lt;1976),VLOOKUP(K101,Masterh!$F$11:$P$29,4),IF(AND(H101&gt;=1976,H101&lt;1981),VLOOKUP(K101,Masterh!$F$11:$P$29,3),IF(AND(H101&gt;=1981,H101&lt;1986),VLOOKUP(K101,Masterh!$F$11:$P$29,2),"SENIOR")))))))))))</f>
        <v>#N/A</v>
      </c>
      <c r="AO101" s="37" t="e">
        <f>IF(AND(H101&lt;1951),VLOOKUP(K101,Masterf!$F$11:$N$25,9),IF(AND(H101&gt;=1951,H101&lt;1956),VLOOKUP(K101,Masterf!$F$11:$N$25,8),IF(AND(H101&gt;=1956,H101&lt;1961),VLOOKUP(K101,Masterf!$F$11:$N$25,7),IF(AND(H101&gt;=1961,H101&lt;1966),VLOOKUP(K101,Masterf!$F$11:$N$25,6),IF(AND(H101&gt;=1966,H101&lt;1971),VLOOKUP(K101,Masterf!$F$11:$N$25,5),IF(AND(H101&gt;=1971,H101&lt;1976),VLOOKUP(K101,Masterf!$F$11:$N$25,4),IF(AND(H101&gt;=1976,H101&lt;1981),VLOOKUP(K101,Masterf!$F$11:$N$25,3),IF(AND(H101&gt;=1981,H101&lt;1986),VLOOKUP(K101,Masterf!$F$11:$N$25,2),"SENIOR"))))))))</f>
        <v>#N/A</v>
      </c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</row>
    <row r="102" spans="2:124" s="5" customFormat="1" ht="30" customHeight="1" x14ac:dyDescent="0.2">
      <c r="B102" s="170"/>
      <c r="C102" s="171"/>
      <c r="D102" s="172"/>
      <c r="E102" s="173"/>
      <c r="F102" s="174" t="s">
        <v>30</v>
      </c>
      <c r="G102" s="175" t="s">
        <v>30</v>
      </c>
      <c r="H102" s="176"/>
      <c r="I102" s="177"/>
      <c r="J102" s="178"/>
      <c r="K102" s="179"/>
      <c r="L102" s="180"/>
      <c r="M102" s="181"/>
      <c r="N102" s="181"/>
      <c r="O102" s="182" t="str">
        <f t="shared" si="3"/>
        <v/>
      </c>
      <c r="P102" s="180"/>
      <c r="Q102" s="181"/>
      <c r="R102" s="181"/>
      <c r="S102" s="182" t="str">
        <f t="shared" si="4"/>
        <v/>
      </c>
      <c r="T102" s="207" t="str">
        <f t="shared" si="5"/>
        <v/>
      </c>
      <c r="U102" s="183" t="str">
        <f t="shared" si="12"/>
        <v xml:space="preserve">   </v>
      </c>
      <c r="V102" s="184" t="str">
        <f t="shared" si="6"/>
        <v xml:space="preserve"> </v>
      </c>
      <c r="W102" s="185" t="str">
        <f t="shared" si="7"/>
        <v/>
      </c>
      <c r="X102" s="209" t="str">
        <f>IF(E102="","",W102*VLOOKUP(2020-H102,Masterh!C$17:D$72,2,FALSE))</f>
        <v/>
      </c>
      <c r="Y102" s="73"/>
      <c r="AA102" s="37"/>
      <c r="AB102" s="32" t="e">
        <f>IF(E102="H",T102-HLOOKUP(V102,Masterh!$C$1:$CX$9,2,FALSE),T102-HLOOKUP(V102,Masterf!$C$1:$CD$9,2,FALSE))</f>
        <v>#VALUE!</v>
      </c>
      <c r="AC102" s="32" t="e">
        <f>IF(E102="H",T102-HLOOKUP(V102,Masterh!$C$1:$CX$9,3,FALSE),T102-HLOOKUP(V102,Masterf!$C$1:$CD$9,3,FALSE))</f>
        <v>#VALUE!</v>
      </c>
      <c r="AD102" s="32" t="e">
        <f>IF(E102="H",T102-HLOOKUP(V102,Masterh!$C$1:$CX$9,4,FALSE),T102-HLOOKUP(V102,Masterf!$C$1:$CD$9,4,FALSE))</f>
        <v>#VALUE!</v>
      </c>
      <c r="AE102" s="32" t="e">
        <f>IF(E102="H",T102-HLOOKUP(V102,Masterh!$C$1:$CX$9,5,FALSE),T102-HLOOKUP(V102,Masterf!$C$1:$CD$9,5,FALSE))</f>
        <v>#VALUE!</v>
      </c>
      <c r="AF102" s="32" t="e">
        <f>IF(E102="H",T102-HLOOKUP(V102,Masterh!$C$1:$CX$9,6,FALSE),T102-HLOOKUP(V102,Masterf!$C$1:$CD$9,6,FALSE))</f>
        <v>#VALUE!</v>
      </c>
      <c r="AG102" s="32" t="e">
        <f>IF(E102="H",T102-HLOOKUP(V102,Masterh!$C$1:$CX$9,7,FALSE),T102-HLOOKUP(V102,Masterf!$C$1:$CD$9,7,FALSE))</f>
        <v>#VALUE!</v>
      </c>
      <c r="AH102" s="32" t="e">
        <f>IF(E102="H",T102-HLOOKUP(V102,Masterh!$C$1:$CX$9,8,FALSE),T102-HLOOKUP(V102,Masterf!$C$1:$CD$9,8,FALSE))</f>
        <v>#VALUE!</v>
      </c>
      <c r="AI102" s="32" t="e">
        <f>IF(E102="H",T102-HLOOKUP(V102,Masterh!$C$1:$CX$9,9,FALSE),T102-HLOOKUP(V102,Masterf!$C$1:$CD$9,9,FALSE))</f>
        <v>#VALUE!</v>
      </c>
      <c r="AJ102" s="51" t="str">
        <f t="shared" si="9"/>
        <v xml:space="preserve"> </v>
      </c>
      <c r="AK102" s="37"/>
      <c r="AL102" s="52" t="str">
        <f t="shared" si="10"/>
        <v xml:space="preserve"> </v>
      </c>
      <c r="AM102" s="53" t="str">
        <f t="shared" si="11"/>
        <v xml:space="preserve"> </v>
      </c>
      <c r="AN102" s="37" t="e">
        <f>IF(AND(H102&lt;1920),VLOOKUP(K102,Masterh!$F$11:$P$29,11),IF(AND(H102&gt;=1920,H102&lt;1941),VLOOKUP(K102,Masterh!$F$11:$P$29,11),IF(AND(H102&gt;=1941,H102&lt;1946),VLOOKUP(K102,Masterh!$F$11:$P$29,10),IF(AND(H102&gt;=1946,H102&lt;1951),VLOOKUP(K102,Masterh!$F$11:$P$29,9),IF(AND(H102&gt;=1951,H102&lt;1956),VLOOKUP(K102,Masterh!$F$11:$P$29,8),IF(AND(H102&gt;=1956,H102&lt;1961),VLOOKUP(K102,Masterh!$F$11:$P$29,7),IF(AND(H102&gt;=1961,H102&lt;1966),VLOOKUP(K102,Masterh!$F$11:$P$29,6),IF(AND(H102&gt;=1966,H102&lt;1971),VLOOKUP(K102,Masterh!$F$11:$P$29,5),IF(AND(H102&gt;=1971,H102&lt;1976),VLOOKUP(K102,Masterh!$F$11:$P$29,4),IF(AND(H102&gt;=1976,H102&lt;1981),VLOOKUP(K102,Masterh!$F$11:$P$29,3),IF(AND(H102&gt;=1981,H102&lt;1986),VLOOKUP(K102,Masterh!$F$11:$P$29,2),"SENIOR")))))))))))</f>
        <v>#N/A</v>
      </c>
      <c r="AO102" s="37" t="e">
        <f>IF(AND(H102&lt;1951),VLOOKUP(K102,Masterf!$F$11:$N$25,9),IF(AND(H102&gt;=1951,H102&lt;1956),VLOOKUP(K102,Masterf!$F$11:$N$25,8),IF(AND(H102&gt;=1956,H102&lt;1961),VLOOKUP(K102,Masterf!$F$11:$N$25,7),IF(AND(H102&gt;=1961,H102&lt;1966),VLOOKUP(K102,Masterf!$F$11:$N$25,6),IF(AND(H102&gt;=1966,H102&lt;1971),VLOOKUP(K102,Masterf!$F$11:$N$25,5),IF(AND(H102&gt;=1971,H102&lt;1976),VLOOKUP(K102,Masterf!$F$11:$N$25,4),IF(AND(H102&gt;=1976,H102&lt;1981),VLOOKUP(K102,Masterf!$F$11:$N$25,3),IF(AND(H102&gt;=1981,H102&lt;1986),VLOOKUP(K102,Masterf!$F$11:$N$25,2),"SENIOR"))))))))</f>
        <v>#N/A</v>
      </c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</row>
    <row r="103" spans="2:124" s="5" customFormat="1" ht="30" customHeight="1" x14ac:dyDescent="0.2">
      <c r="B103" s="170"/>
      <c r="C103" s="171"/>
      <c r="D103" s="172"/>
      <c r="E103" s="173"/>
      <c r="F103" s="174" t="s">
        <v>30</v>
      </c>
      <c r="G103" s="175" t="s">
        <v>30</v>
      </c>
      <c r="H103" s="176"/>
      <c r="I103" s="177"/>
      <c r="J103" s="178" t="s">
        <v>30</v>
      </c>
      <c r="K103" s="179"/>
      <c r="L103" s="180"/>
      <c r="M103" s="181"/>
      <c r="N103" s="181"/>
      <c r="O103" s="182" t="str">
        <f t="shared" si="3"/>
        <v/>
      </c>
      <c r="P103" s="180"/>
      <c r="Q103" s="181"/>
      <c r="R103" s="181"/>
      <c r="S103" s="182" t="str">
        <f t="shared" si="4"/>
        <v/>
      </c>
      <c r="T103" s="207" t="str">
        <f t="shared" si="5"/>
        <v/>
      </c>
      <c r="U103" s="183" t="str">
        <f t="shared" si="12"/>
        <v xml:space="preserve">   </v>
      </c>
      <c r="V103" s="184" t="str">
        <f t="shared" si="6"/>
        <v xml:space="preserve"> </v>
      </c>
      <c r="W103" s="185" t="str">
        <f t="shared" si="7"/>
        <v/>
      </c>
      <c r="X103" s="209" t="str">
        <f>IF(E103="","",W103*VLOOKUP(2020-H103,Masterh!C$17:D$72,2,FALSE))</f>
        <v/>
      </c>
      <c r="Y103" s="73"/>
      <c r="AA103" s="37"/>
      <c r="AB103" s="32" t="e">
        <f>IF(E103="H",T103-HLOOKUP(V103,Masterh!$C$1:$CX$9,2,FALSE),T103-HLOOKUP(V103,Masterf!$C$1:$CD$9,2,FALSE))</f>
        <v>#VALUE!</v>
      </c>
      <c r="AC103" s="32" t="e">
        <f>IF(E103="H",T103-HLOOKUP(V103,Masterh!$C$1:$CX$9,3,FALSE),T103-HLOOKUP(V103,Masterf!$C$1:$CD$9,3,FALSE))</f>
        <v>#VALUE!</v>
      </c>
      <c r="AD103" s="32" t="e">
        <f>IF(E103="H",T103-HLOOKUP(V103,Masterh!$C$1:$CX$9,4,FALSE),T103-HLOOKUP(V103,Masterf!$C$1:$CD$9,4,FALSE))</f>
        <v>#VALUE!</v>
      </c>
      <c r="AE103" s="32" t="e">
        <f>IF(E103="H",T103-HLOOKUP(V103,Masterh!$C$1:$CX$9,5,FALSE),T103-HLOOKUP(V103,Masterf!$C$1:$CD$9,5,FALSE))</f>
        <v>#VALUE!</v>
      </c>
      <c r="AF103" s="32" t="e">
        <f>IF(E103="H",T103-HLOOKUP(V103,Masterh!$C$1:$CX$9,6,FALSE),T103-HLOOKUP(V103,Masterf!$C$1:$CD$9,6,FALSE))</f>
        <v>#VALUE!</v>
      </c>
      <c r="AG103" s="32" t="e">
        <f>IF(E103="H",T103-HLOOKUP(V103,Masterh!$C$1:$CX$9,7,FALSE),T103-HLOOKUP(V103,Masterf!$C$1:$CD$9,7,FALSE))</f>
        <v>#VALUE!</v>
      </c>
      <c r="AH103" s="32" t="e">
        <f>IF(E103="H",T103-HLOOKUP(V103,Masterh!$C$1:$CX$9,8,FALSE),T103-HLOOKUP(V103,Masterf!$C$1:$CD$9,8,FALSE))</f>
        <v>#VALUE!</v>
      </c>
      <c r="AI103" s="32" t="e">
        <f>IF(E103="H",T103-HLOOKUP(V103,Masterh!$C$1:$CX$9,9,FALSE),T103-HLOOKUP(V103,Masterf!$C$1:$CD$9,9,FALSE))</f>
        <v>#VALUE!</v>
      </c>
      <c r="AJ103" s="51" t="str">
        <f t="shared" si="9"/>
        <v xml:space="preserve"> </v>
      </c>
      <c r="AK103" s="37"/>
      <c r="AL103" s="52" t="str">
        <f t="shared" si="10"/>
        <v xml:space="preserve"> </v>
      </c>
      <c r="AM103" s="53" t="str">
        <f t="shared" si="11"/>
        <v xml:space="preserve"> </v>
      </c>
      <c r="AN103" s="37" t="e">
        <f>IF(AND(H103&lt;1920),VLOOKUP(K103,Masterh!$F$11:$P$29,11),IF(AND(H103&gt;=1920,H103&lt;1941),VLOOKUP(K103,Masterh!$F$11:$P$29,11),IF(AND(H103&gt;=1941,H103&lt;1946),VLOOKUP(K103,Masterh!$F$11:$P$29,10),IF(AND(H103&gt;=1946,H103&lt;1951),VLOOKUP(K103,Masterh!$F$11:$P$29,9),IF(AND(H103&gt;=1951,H103&lt;1956),VLOOKUP(K103,Masterh!$F$11:$P$29,8),IF(AND(H103&gt;=1956,H103&lt;1961),VLOOKUP(K103,Masterh!$F$11:$P$29,7),IF(AND(H103&gt;=1961,H103&lt;1966),VLOOKUP(K103,Masterh!$F$11:$P$29,6),IF(AND(H103&gt;=1966,H103&lt;1971),VLOOKUP(K103,Masterh!$F$11:$P$29,5),IF(AND(H103&gt;=1971,H103&lt;1976),VLOOKUP(K103,Masterh!$F$11:$P$29,4),IF(AND(H103&gt;=1976,H103&lt;1981),VLOOKUP(K103,Masterh!$F$11:$P$29,3),IF(AND(H103&gt;=1981,H103&lt;1986),VLOOKUP(K103,Masterh!$F$11:$P$29,2),"SENIOR")))))))))))</f>
        <v>#N/A</v>
      </c>
      <c r="AO103" s="37" t="e">
        <f>IF(AND(H103&lt;1951),VLOOKUP(K103,Masterf!$F$11:$N$25,9),IF(AND(H103&gt;=1951,H103&lt;1956),VLOOKUP(K103,Masterf!$F$11:$N$25,8),IF(AND(H103&gt;=1956,H103&lt;1961),VLOOKUP(K103,Masterf!$F$11:$N$25,7),IF(AND(H103&gt;=1961,H103&lt;1966),VLOOKUP(K103,Masterf!$F$11:$N$25,6),IF(AND(H103&gt;=1966,H103&lt;1971),VLOOKUP(K103,Masterf!$F$11:$N$25,5),IF(AND(H103&gt;=1971,H103&lt;1976),VLOOKUP(K103,Masterf!$F$11:$N$25,4),IF(AND(H103&gt;=1976,H103&lt;1981),VLOOKUP(K103,Masterf!$F$11:$N$25,3),IF(AND(H103&gt;=1981,H103&lt;1986),VLOOKUP(K103,Masterf!$F$11:$N$25,2),"SENIOR"))))))))</f>
        <v>#N/A</v>
      </c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</row>
    <row r="104" spans="2:124" s="5" customFormat="1" ht="30" customHeight="1" x14ac:dyDescent="0.2">
      <c r="B104" s="170"/>
      <c r="C104" s="171"/>
      <c r="D104" s="172"/>
      <c r="E104" s="173"/>
      <c r="F104" s="174" t="s">
        <v>30</v>
      </c>
      <c r="G104" s="175" t="s">
        <v>30</v>
      </c>
      <c r="H104" s="176"/>
      <c r="I104" s="177"/>
      <c r="J104" s="178" t="s">
        <v>30</v>
      </c>
      <c r="K104" s="179"/>
      <c r="L104" s="180"/>
      <c r="M104" s="181"/>
      <c r="N104" s="181"/>
      <c r="O104" s="182" t="str">
        <f t="shared" si="3"/>
        <v/>
      </c>
      <c r="P104" s="180"/>
      <c r="Q104" s="181"/>
      <c r="R104" s="181"/>
      <c r="S104" s="182" t="str">
        <f t="shared" si="4"/>
        <v/>
      </c>
      <c r="T104" s="207" t="str">
        <f t="shared" si="5"/>
        <v/>
      </c>
      <c r="U104" s="183" t="str">
        <f t="shared" si="12"/>
        <v xml:space="preserve">   </v>
      </c>
      <c r="V104" s="184" t="str">
        <f t="shared" si="6"/>
        <v xml:space="preserve"> </v>
      </c>
      <c r="W104" s="185" t="str">
        <f t="shared" si="7"/>
        <v/>
      </c>
      <c r="X104" s="209" t="str">
        <f>IF(E104="","",W104*VLOOKUP(2020-H104,Masterh!C$17:D$72,2,FALSE))</f>
        <v/>
      </c>
      <c r="Y104" s="73"/>
      <c r="AA104" s="37"/>
      <c r="AB104" s="32" t="e">
        <f>IF(E104="H",T104-HLOOKUP(V104,Masterh!$C$1:$CX$9,2,FALSE),T104-HLOOKUP(V104,Masterf!$C$1:$CD$9,2,FALSE))</f>
        <v>#VALUE!</v>
      </c>
      <c r="AC104" s="32" t="e">
        <f>IF(E104="H",T104-HLOOKUP(V104,Masterh!$C$1:$CX$9,3,FALSE),T104-HLOOKUP(V104,Masterf!$C$1:$CD$9,3,FALSE))</f>
        <v>#VALUE!</v>
      </c>
      <c r="AD104" s="32" t="e">
        <f>IF(E104="H",T104-HLOOKUP(V104,Masterh!$C$1:$CX$9,4,FALSE),T104-HLOOKUP(V104,Masterf!$C$1:$CD$9,4,FALSE))</f>
        <v>#VALUE!</v>
      </c>
      <c r="AE104" s="32" t="e">
        <f>IF(E104="H",T104-HLOOKUP(V104,Masterh!$C$1:$CX$9,5,FALSE),T104-HLOOKUP(V104,Masterf!$C$1:$CD$9,5,FALSE))</f>
        <v>#VALUE!</v>
      </c>
      <c r="AF104" s="32" t="e">
        <f>IF(E104="H",T104-HLOOKUP(V104,Masterh!$C$1:$CX$9,6,FALSE),T104-HLOOKUP(V104,Masterf!$C$1:$CD$9,6,FALSE))</f>
        <v>#VALUE!</v>
      </c>
      <c r="AG104" s="32" t="e">
        <f>IF(E104="H",T104-HLOOKUP(V104,Masterh!$C$1:$CX$9,7,FALSE),T104-HLOOKUP(V104,Masterf!$C$1:$CD$9,7,FALSE))</f>
        <v>#VALUE!</v>
      </c>
      <c r="AH104" s="32" t="e">
        <f>IF(E104="H",T104-HLOOKUP(V104,Masterh!$C$1:$CX$9,8,FALSE),T104-HLOOKUP(V104,Masterf!$C$1:$CD$9,8,FALSE))</f>
        <v>#VALUE!</v>
      </c>
      <c r="AI104" s="32" t="e">
        <f>IF(E104="H",T104-HLOOKUP(V104,Masterh!$C$1:$CX$9,9,FALSE),T104-HLOOKUP(V104,Masterf!$C$1:$CD$9,9,FALSE))</f>
        <v>#VALUE!</v>
      </c>
      <c r="AJ104" s="51" t="str">
        <f t="shared" si="9"/>
        <v xml:space="preserve"> </v>
      </c>
      <c r="AK104" s="37"/>
      <c r="AL104" s="52" t="str">
        <f t="shared" si="10"/>
        <v xml:space="preserve"> </v>
      </c>
      <c r="AM104" s="53" t="str">
        <f t="shared" si="11"/>
        <v xml:space="preserve"> </v>
      </c>
      <c r="AN104" s="37" t="e">
        <f>IF(AND(H104&lt;1920),VLOOKUP(K104,Masterh!$F$11:$P$29,11),IF(AND(H104&gt;=1920,H104&lt;1941),VLOOKUP(K104,Masterh!$F$11:$P$29,11),IF(AND(H104&gt;=1941,H104&lt;1946),VLOOKUP(K104,Masterh!$F$11:$P$29,10),IF(AND(H104&gt;=1946,H104&lt;1951),VLOOKUP(K104,Masterh!$F$11:$P$29,9),IF(AND(H104&gt;=1951,H104&lt;1956),VLOOKUP(K104,Masterh!$F$11:$P$29,8),IF(AND(H104&gt;=1956,H104&lt;1961),VLOOKUP(K104,Masterh!$F$11:$P$29,7),IF(AND(H104&gt;=1961,H104&lt;1966),VLOOKUP(K104,Masterh!$F$11:$P$29,6),IF(AND(H104&gt;=1966,H104&lt;1971),VLOOKUP(K104,Masterh!$F$11:$P$29,5),IF(AND(H104&gt;=1971,H104&lt;1976),VLOOKUP(K104,Masterh!$F$11:$P$29,4),IF(AND(H104&gt;=1976,H104&lt;1981),VLOOKUP(K104,Masterh!$F$11:$P$29,3),IF(AND(H104&gt;=1981,H104&lt;1986),VLOOKUP(K104,Masterh!$F$11:$P$29,2),"SENIOR")))))))))))</f>
        <v>#N/A</v>
      </c>
      <c r="AO104" s="37" t="e">
        <f>IF(AND(H104&lt;1951),VLOOKUP(K104,Masterf!$F$11:$N$25,9),IF(AND(H104&gt;=1951,H104&lt;1956),VLOOKUP(K104,Masterf!$F$11:$N$25,8),IF(AND(H104&gt;=1956,H104&lt;1961),VLOOKUP(K104,Masterf!$F$11:$N$25,7),IF(AND(H104&gt;=1961,H104&lt;1966),VLOOKUP(K104,Masterf!$F$11:$N$25,6),IF(AND(H104&gt;=1966,H104&lt;1971),VLOOKUP(K104,Masterf!$F$11:$N$25,5),IF(AND(H104&gt;=1971,H104&lt;1976),VLOOKUP(K104,Masterf!$F$11:$N$25,4),IF(AND(H104&gt;=1976,H104&lt;1981),VLOOKUP(K104,Masterf!$F$11:$N$25,3),IF(AND(H104&gt;=1981,H104&lt;1986),VLOOKUP(K104,Masterf!$F$11:$N$25,2),"SENIOR"))))))))</f>
        <v>#N/A</v>
      </c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</row>
    <row r="105" spans="2:124" s="5" customFormat="1" ht="30" customHeight="1" x14ac:dyDescent="0.2">
      <c r="B105" s="170"/>
      <c r="C105" s="171"/>
      <c r="D105" s="172"/>
      <c r="E105" s="173"/>
      <c r="F105" s="174"/>
      <c r="G105" s="175"/>
      <c r="H105" s="176"/>
      <c r="I105" s="177"/>
      <c r="J105" s="178"/>
      <c r="K105" s="179"/>
      <c r="L105" s="180"/>
      <c r="M105" s="181"/>
      <c r="N105" s="181"/>
      <c r="O105" s="182" t="str">
        <f t="shared" si="3"/>
        <v/>
      </c>
      <c r="P105" s="180"/>
      <c r="Q105" s="181"/>
      <c r="R105" s="181"/>
      <c r="S105" s="182" t="str">
        <f t="shared" si="4"/>
        <v/>
      </c>
      <c r="T105" s="207" t="str">
        <f t="shared" si="5"/>
        <v/>
      </c>
      <c r="U105" s="183" t="str">
        <f t="shared" si="12"/>
        <v xml:space="preserve">   </v>
      </c>
      <c r="V105" s="184" t="str">
        <f t="shared" si="6"/>
        <v xml:space="preserve"> </v>
      </c>
      <c r="W105" s="185" t="str">
        <f t="shared" si="7"/>
        <v/>
      </c>
      <c r="X105" s="209" t="str">
        <f>IF(E105="","",W105*VLOOKUP(2020-H105,Masterh!C$17:D$72,2,FALSE))</f>
        <v/>
      </c>
      <c r="Y105" s="73"/>
      <c r="AA105" s="37"/>
      <c r="AB105" s="32" t="e">
        <f>IF(E105="H",T105-HLOOKUP(V105,Masterh!$C$1:$CX$9,2,FALSE),T105-HLOOKUP(V105,Masterf!$C$1:$CD$9,2,FALSE))</f>
        <v>#VALUE!</v>
      </c>
      <c r="AC105" s="32" t="e">
        <f>IF(E105="H",T105-HLOOKUP(V105,Masterh!$C$1:$CX$9,3,FALSE),T105-HLOOKUP(V105,Masterf!$C$1:$CD$9,3,FALSE))</f>
        <v>#VALUE!</v>
      </c>
      <c r="AD105" s="32" t="e">
        <f>IF(E105="H",T105-HLOOKUP(V105,Masterh!$C$1:$CX$9,4,FALSE),T105-HLOOKUP(V105,Masterf!$C$1:$CD$9,4,FALSE))</f>
        <v>#VALUE!</v>
      </c>
      <c r="AE105" s="32" t="e">
        <f>IF(E105="H",T105-HLOOKUP(V105,Masterh!$C$1:$CX$9,5,FALSE),T105-HLOOKUP(V105,Masterf!$C$1:$CD$9,5,FALSE))</f>
        <v>#VALUE!</v>
      </c>
      <c r="AF105" s="32" t="e">
        <f>IF(E105="H",T105-HLOOKUP(V105,Masterh!$C$1:$CX$9,6,FALSE),T105-HLOOKUP(V105,Masterf!$C$1:$CD$9,6,FALSE))</f>
        <v>#VALUE!</v>
      </c>
      <c r="AG105" s="32" t="e">
        <f>IF(E105="H",T105-HLOOKUP(V105,Masterh!$C$1:$CX$9,7,FALSE),T105-HLOOKUP(V105,Masterf!$C$1:$CD$9,7,FALSE))</f>
        <v>#VALUE!</v>
      </c>
      <c r="AH105" s="32" t="e">
        <f>IF(E105="H",T105-HLOOKUP(V105,Masterh!$C$1:$CX$9,8,FALSE),T105-HLOOKUP(V105,Masterf!$C$1:$CD$9,8,FALSE))</f>
        <v>#VALUE!</v>
      </c>
      <c r="AI105" s="32" t="e">
        <f>IF(E105="H",T105-HLOOKUP(V105,Masterh!$C$1:$CX$9,9,FALSE),T105-HLOOKUP(V105,Masterf!$C$1:$CD$9,9,FALSE))</f>
        <v>#VALUE!</v>
      </c>
      <c r="AJ105" s="51" t="str">
        <f t="shared" si="9"/>
        <v xml:space="preserve"> </v>
      </c>
      <c r="AK105" s="37"/>
      <c r="AL105" s="52" t="str">
        <f t="shared" si="10"/>
        <v xml:space="preserve"> </v>
      </c>
      <c r="AM105" s="53" t="str">
        <f t="shared" si="11"/>
        <v xml:space="preserve"> </v>
      </c>
      <c r="AN105" s="37" t="e">
        <f>IF(AND(H105&lt;1920),VLOOKUP(K105,Masterh!$F$11:$P$29,11),IF(AND(H105&gt;=1920,H105&lt;1941),VLOOKUP(K105,Masterh!$F$11:$P$29,11),IF(AND(H105&gt;=1941,H105&lt;1946),VLOOKUP(K105,Masterh!$F$11:$P$29,10),IF(AND(H105&gt;=1946,H105&lt;1951),VLOOKUP(K105,Masterh!$F$11:$P$29,9),IF(AND(H105&gt;=1951,H105&lt;1956),VLOOKUP(K105,Masterh!$F$11:$P$29,8),IF(AND(H105&gt;=1956,H105&lt;1961),VLOOKUP(K105,Masterh!$F$11:$P$29,7),IF(AND(H105&gt;=1961,H105&lt;1966),VLOOKUP(K105,Masterh!$F$11:$P$29,6),IF(AND(H105&gt;=1966,H105&lt;1971),VLOOKUP(K105,Masterh!$F$11:$P$29,5),IF(AND(H105&gt;=1971,H105&lt;1976),VLOOKUP(K105,Masterh!$F$11:$P$29,4),IF(AND(H105&gt;=1976,H105&lt;1981),VLOOKUP(K105,Masterh!$F$11:$P$29,3),IF(AND(H105&gt;=1981,H105&lt;1986),VLOOKUP(K105,Masterh!$F$11:$P$29,2),"SENIOR")))))))))))</f>
        <v>#N/A</v>
      </c>
      <c r="AO105" s="37" t="e">
        <f>IF(AND(H105&lt;1951),VLOOKUP(K105,Masterf!$F$11:$N$25,9),IF(AND(H105&gt;=1951,H105&lt;1956),VLOOKUP(K105,Masterf!$F$11:$N$25,8),IF(AND(H105&gt;=1956,H105&lt;1961),VLOOKUP(K105,Masterf!$F$11:$N$25,7),IF(AND(H105&gt;=1961,H105&lt;1966),VLOOKUP(K105,Masterf!$F$11:$N$25,6),IF(AND(H105&gt;=1966,H105&lt;1971),VLOOKUP(K105,Masterf!$F$11:$N$25,5),IF(AND(H105&gt;=1971,H105&lt;1976),VLOOKUP(K105,Masterf!$F$11:$N$25,4),IF(AND(H105&gt;=1976,H105&lt;1981),VLOOKUP(K105,Masterf!$F$11:$N$25,3),IF(AND(H105&gt;=1981,H105&lt;1986),VLOOKUP(K105,Masterf!$F$11:$N$25,2),"SENIOR"))))))))</f>
        <v>#N/A</v>
      </c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</row>
    <row r="106" spans="2:124" s="5" customFormat="1" ht="30" customHeight="1" x14ac:dyDescent="0.2">
      <c r="B106" s="170"/>
      <c r="C106" s="171"/>
      <c r="D106" s="172"/>
      <c r="E106" s="173"/>
      <c r="F106" s="174" t="s">
        <v>30</v>
      </c>
      <c r="G106" s="175" t="s">
        <v>30</v>
      </c>
      <c r="H106" s="176"/>
      <c r="I106" s="177"/>
      <c r="J106" s="178" t="s">
        <v>30</v>
      </c>
      <c r="K106" s="179"/>
      <c r="L106" s="180"/>
      <c r="M106" s="181"/>
      <c r="N106" s="181"/>
      <c r="O106" s="182" t="str">
        <f t="shared" si="3"/>
        <v/>
      </c>
      <c r="P106" s="180"/>
      <c r="Q106" s="181"/>
      <c r="R106" s="181"/>
      <c r="S106" s="182" t="str">
        <f t="shared" si="4"/>
        <v/>
      </c>
      <c r="T106" s="207" t="str">
        <f t="shared" si="5"/>
        <v/>
      </c>
      <c r="U106" s="183" t="str">
        <f t="shared" si="12"/>
        <v xml:space="preserve">   </v>
      </c>
      <c r="V106" s="184" t="str">
        <f t="shared" si="6"/>
        <v xml:space="preserve"> </v>
      </c>
      <c r="W106" s="185" t="str">
        <f t="shared" si="7"/>
        <v/>
      </c>
      <c r="X106" s="209" t="str">
        <f>IF(E106="","",W106*VLOOKUP(2020-H106,Masterh!C$17:D$72,2,FALSE))</f>
        <v/>
      </c>
      <c r="Y106" s="73"/>
      <c r="AA106" s="37"/>
      <c r="AB106" s="32" t="e">
        <f>IF(E106="H",T106-HLOOKUP(V106,Masterh!$C$1:$CX$9,2,FALSE),T106-HLOOKUP(V106,Masterf!$C$1:$CD$9,2,FALSE))</f>
        <v>#VALUE!</v>
      </c>
      <c r="AC106" s="32" t="e">
        <f>IF(E106="H",T106-HLOOKUP(V106,Masterh!$C$1:$CX$9,3,FALSE),T106-HLOOKUP(V106,Masterf!$C$1:$CD$9,3,FALSE))</f>
        <v>#VALUE!</v>
      </c>
      <c r="AD106" s="32" t="e">
        <f>IF(E106="H",T106-HLOOKUP(V106,Masterh!$C$1:$CX$9,4,FALSE),T106-HLOOKUP(V106,Masterf!$C$1:$CD$9,4,FALSE))</f>
        <v>#VALUE!</v>
      </c>
      <c r="AE106" s="32" t="e">
        <f>IF(E106="H",T106-HLOOKUP(V106,Masterh!$C$1:$CX$9,5,FALSE),T106-HLOOKUP(V106,Masterf!$C$1:$CD$9,5,FALSE))</f>
        <v>#VALUE!</v>
      </c>
      <c r="AF106" s="32" t="e">
        <f>IF(E106="H",T106-HLOOKUP(V106,Masterh!$C$1:$CX$9,6,FALSE),T106-HLOOKUP(V106,Masterf!$C$1:$CD$9,6,FALSE))</f>
        <v>#VALUE!</v>
      </c>
      <c r="AG106" s="32" t="e">
        <f>IF(E106="H",T106-HLOOKUP(V106,Masterh!$C$1:$CX$9,7,FALSE),T106-HLOOKUP(V106,Masterf!$C$1:$CD$9,7,FALSE))</f>
        <v>#VALUE!</v>
      </c>
      <c r="AH106" s="32" t="e">
        <f>IF(E106="H",T106-HLOOKUP(V106,Masterh!$C$1:$CX$9,8,FALSE),T106-HLOOKUP(V106,Masterf!$C$1:$CD$9,8,FALSE))</f>
        <v>#VALUE!</v>
      </c>
      <c r="AI106" s="32" t="e">
        <f>IF(E106="H",T106-HLOOKUP(V106,Masterh!$C$1:$CX$9,9,FALSE),T106-HLOOKUP(V106,Masterf!$C$1:$CD$9,9,FALSE))</f>
        <v>#VALUE!</v>
      </c>
      <c r="AJ106" s="51" t="str">
        <f t="shared" si="9"/>
        <v xml:space="preserve"> </v>
      </c>
      <c r="AK106" s="37"/>
      <c r="AL106" s="52" t="str">
        <f t="shared" si="10"/>
        <v xml:space="preserve"> </v>
      </c>
      <c r="AM106" s="53" t="str">
        <f t="shared" si="11"/>
        <v xml:space="preserve"> </v>
      </c>
      <c r="AN106" s="37" t="e">
        <f>IF(AND(H106&lt;1920),VLOOKUP(K106,Masterh!$F$11:$P$29,11),IF(AND(H106&gt;=1920,H106&lt;1941),VLOOKUP(K106,Masterh!$F$11:$P$29,11),IF(AND(H106&gt;=1941,H106&lt;1946),VLOOKUP(K106,Masterh!$F$11:$P$29,10),IF(AND(H106&gt;=1946,H106&lt;1951),VLOOKUP(K106,Masterh!$F$11:$P$29,9),IF(AND(H106&gt;=1951,H106&lt;1956),VLOOKUP(K106,Masterh!$F$11:$P$29,8),IF(AND(H106&gt;=1956,H106&lt;1961),VLOOKUP(K106,Masterh!$F$11:$P$29,7),IF(AND(H106&gt;=1961,H106&lt;1966),VLOOKUP(K106,Masterh!$F$11:$P$29,6),IF(AND(H106&gt;=1966,H106&lt;1971),VLOOKUP(K106,Masterh!$F$11:$P$29,5),IF(AND(H106&gt;=1971,H106&lt;1976),VLOOKUP(K106,Masterh!$F$11:$P$29,4),IF(AND(H106&gt;=1976,H106&lt;1981),VLOOKUP(K106,Masterh!$F$11:$P$29,3),IF(AND(H106&gt;=1981,H106&lt;1986),VLOOKUP(K106,Masterh!$F$11:$P$29,2),"SENIOR")))))))))))</f>
        <v>#N/A</v>
      </c>
      <c r="AO106" s="37" t="e">
        <f>IF(AND(H106&lt;1951),VLOOKUP(K106,Masterf!$F$11:$N$25,9),IF(AND(H106&gt;=1951,H106&lt;1956),VLOOKUP(K106,Masterf!$F$11:$N$25,8),IF(AND(H106&gt;=1956,H106&lt;1961),VLOOKUP(K106,Masterf!$F$11:$N$25,7),IF(AND(H106&gt;=1961,H106&lt;1966),VLOOKUP(K106,Masterf!$F$11:$N$25,6),IF(AND(H106&gt;=1966,H106&lt;1971),VLOOKUP(K106,Masterf!$F$11:$N$25,5),IF(AND(H106&gt;=1971,H106&lt;1976),VLOOKUP(K106,Masterf!$F$11:$N$25,4),IF(AND(H106&gt;=1976,H106&lt;1981),VLOOKUP(K106,Masterf!$F$11:$N$25,3),IF(AND(H106&gt;=1981,H106&lt;1986),VLOOKUP(K106,Masterf!$F$11:$N$25,2),"SENIOR"))))))))</f>
        <v>#N/A</v>
      </c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</row>
    <row r="107" spans="2:124" s="5" customFormat="1" ht="30" customHeight="1" x14ac:dyDescent="0.2">
      <c r="B107" s="170"/>
      <c r="C107" s="171"/>
      <c r="D107" s="172"/>
      <c r="E107" s="173"/>
      <c r="F107" s="174" t="s">
        <v>30</v>
      </c>
      <c r="G107" s="175" t="s">
        <v>30</v>
      </c>
      <c r="H107" s="176"/>
      <c r="I107" s="177"/>
      <c r="J107" s="178" t="s">
        <v>30</v>
      </c>
      <c r="K107" s="179"/>
      <c r="L107" s="180"/>
      <c r="M107" s="181"/>
      <c r="N107" s="181"/>
      <c r="O107" s="182" t="str">
        <f t="shared" si="3"/>
        <v/>
      </c>
      <c r="P107" s="180"/>
      <c r="Q107" s="181"/>
      <c r="R107" s="181"/>
      <c r="S107" s="182" t="str">
        <f t="shared" si="4"/>
        <v/>
      </c>
      <c r="T107" s="207" t="str">
        <f t="shared" si="5"/>
        <v/>
      </c>
      <c r="U107" s="183" t="str">
        <f t="shared" si="12"/>
        <v xml:space="preserve">   </v>
      </c>
      <c r="V107" s="184" t="str">
        <f t="shared" si="6"/>
        <v xml:space="preserve"> </v>
      </c>
      <c r="W107" s="185" t="str">
        <f t="shared" si="7"/>
        <v/>
      </c>
      <c r="X107" s="209" t="str">
        <f>IF(E107="","",W107*VLOOKUP(2020-H107,Masterh!C$17:D$72,2,FALSE))</f>
        <v/>
      </c>
      <c r="Y107" s="73"/>
      <c r="AA107" s="37"/>
      <c r="AB107" s="32" t="e">
        <f>IF(E107="H",T107-HLOOKUP(V107,Masterh!$C$1:$CX$9,2,FALSE),T107-HLOOKUP(V107,Masterf!$C$1:$CD$9,2,FALSE))</f>
        <v>#VALUE!</v>
      </c>
      <c r="AC107" s="32" t="e">
        <f>IF(E107="H",T107-HLOOKUP(V107,Masterh!$C$1:$CX$9,3,FALSE),T107-HLOOKUP(V107,Masterf!$C$1:$CD$9,3,FALSE))</f>
        <v>#VALUE!</v>
      </c>
      <c r="AD107" s="32" t="e">
        <f>IF(E107="H",T107-HLOOKUP(V107,Masterh!$C$1:$CX$9,4,FALSE),T107-HLOOKUP(V107,Masterf!$C$1:$CD$9,4,FALSE))</f>
        <v>#VALUE!</v>
      </c>
      <c r="AE107" s="32" t="e">
        <f>IF(E107="H",T107-HLOOKUP(V107,Masterh!$C$1:$CX$9,5,FALSE),T107-HLOOKUP(V107,Masterf!$C$1:$CD$9,5,FALSE))</f>
        <v>#VALUE!</v>
      </c>
      <c r="AF107" s="32" t="e">
        <f>IF(E107="H",T107-HLOOKUP(V107,Masterh!$C$1:$CX$9,6,FALSE),T107-HLOOKUP(V107,Masterf!$C$1:$CD$9,6,FALSE))</f>
        <v>#VALUE!</v>
      </c>
      <c r="AG107" s="32" t="e">
        <f>IF(E107="H",T107-HLOOKUP(V107,Masterh!$C$1:$CX$9,7,FALSE),T107-HLOOKUP(V107,Masterf!$C$1:$CD$9,7,FALSE))</f>
        <v>#VALUE!</v>
      </c>
      <c r="AH107" s="32" t="e">
        <f>IF(E107="H",T107-HLOOKUP(V107,Masterh!$C$1:$CX$9,8,FALSE),T107-HLOOKUP(V107,Masterf!$C$1:$CD$9,8,FALSE))</f>
        <v>#VALUE!</v>
      </c>
      <c r="AI107" s="32" t="e">
        <f>IF(E107="H",T107-HLOOKUP(V107,Masterh!$C$1:$CX$9,9,FALSE),T107-HLOOKUP(V107,Masterf!$C$1:$CD$9,9,FALSE))</f>
        <v>#VALUE!</v>
      </c>
      <c r="AJ107" s="51" t="str">
        <f t="shared" si="9"/>
        <v xml:space="preserve"> </v>
      </c>
      <c r="AK107" s="37"/>
      <c r="AL107" s="52" t="str">
        <f t="shared" si="10"/>
        <v xml:space="preserve"> </v>
      </c>
      <c r="AM107" s="53" t="str">
        <f t="shared" si="11"/>
        <v xml:space="preserve"> </v>
      </c>
      <c r="AN107" s="37" t="e">
        <f>IF(AND(H107&lt;1920),VLOOKUP(K107,Masterh!$F$11:$P$29,11),IF(AND(H107&gt;=1920,H107&lt;1941),VLOOKUP(K107,Masterh!$F$11:$P$29,11),IF(AND(H107&gt;=1941,H107&lt;1946),VLOOKUP(K107,Masterh!$F$11:$P$29,10),IF(AND(H107&gt;=1946,H107&lt;1951),VLOOKUP(K107,Masterh!$F$11:$P$29,9),IF(AND(H107&gt;=1951,H107&lt;1956),VLOOKUP(K107,Masterh!$F$11:$P$29,8),IF(AND(H107&gt;=1956,H107&lt;1961),VLOOKUP(K107,Masterh!$F$11:$P$29,7),IF(AND(H107&gt;=1961,H107&lt;1966),VLOOKUP(K107,Masterh!$F$11:$P$29,6),IF(AND(H107&gt;=1966,H107&lt;1971),VLOOKUP(K107,Masterh!$F$11:$P$29,5),IF(AND(H107&gt;=1971,H107&lt;1976),VLOOKUP(K107,Masterh!$F$11:$P$29,4),IF(AND(H107&gt;=1976,H107&lt;1981),VLOOKUP(K107,Masterh!$F$11:$P$29,3),IF(AND(H107&gt;=1981,H107&lt;1986),VLOOKUP(K107,Masterh!$F$11:$P$29,2),"SENIOR")))))))))))</f>
        <v>#N/A</v>
      </c>
      <c r="AO107" s="37" t="e">
        <f>IF(AND(H107&lt;1951),VLOOKUP(K107,Masterf!$F$11:$N$25,9),IF(AND(H107&gt;=1951,H107&lt;1956),VLOOKUP(K107,Masterf!$F$11:$N$25,8),IF(AND(H107&gt;=1956,H107&lt;1961),VLOOKUP(K107,Masterf!$F$11:$N$25,7),IF(AND(H107&gt;=1961,H107&lt;1966),VLOOKUP(K107,Masterf!$F$11:$N$25,6),IF(AND(H107&gt;=1966,H107&lt;1971),VLOOKUP(K107,Masterf!$F$11:$N$25,5),IF(AND(H107&gt;=1971,H107&lt;1976),VLOOKUP(K107,Masterf!$F$11:$N$25,4),IF(AND(H107&gt;=1976,H107&lt;1981),VLOOKUP(K107,Masterf!$F$11:$N$25,3),IF(AND(H107&gt;=1981,H107&lt;1986),VLOOKUP(K107,Masterf!$F$11:$N$25,2),"SENIOR"))))))))</f>
        <v>#N/A</v>
      </c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</row>
    <row r="108" spans="2:124" s="5" customFormat="1" ht="30" customHeight="1" x14ac:dyDescent="0.2">
      <c r="B108" s="170"/>
      <c r="C108" s="171"/>
      <c r="D108" s="172"/>
      <c r="E108" s="173"/>
      <c r="F108" s="174" t="s">
        <v>30</v>
      </c>
      <c r="G108" s="175" t="s">
        <v>30</v>
      </c>
      <c r="H108" s="176"/>
      <c r="I108" s="177"/>
      <c r="J108" s="178" t="s">
        <v>30</v>
      </c>
      <c r="K108" s="179"/>
      <c r="L108" s="180"/>
      <c r="M108" s="181"/>
      <c r="N108" s="181"/>
      <c r="O108" s="182" t="str">
        <f t="shared" si="3"/>
        <v/>
      </c>
      <c r="P108" s="180"/>
      <c r="Q108" s="181"/>
      <c r="R108" s="181"/>
      <c r="S108" s="182" t="str">
        <f t="shared" si="4"/>
        <v/>
      </c>
      <c r="T108" s="207" t="str">
        <f t="shared" si="5"/>
        <v/>
      </c>
      <c r="U108" s="183" t="str">
        <f t="shared" si="12"/>
        <v xml:space="preserve">   </v>
      </c>
      <c r="V108" s="184" t="str">
        <f t="shared" si="6"/>
        <v xml:space="preserve"> </v>
      </c>
      <c r="W108" s="185" t="str">
        <f t="shared" si="7"/>
        <v/>
      </c>
      <c r="X108" s="209" t="str">
        <f>IF(E108="","",W108*VLOOKUP(2020-H108,Masterh!C$17:D$72,2,FALSE))</f>
        <v/>
      </c>
      <c r="Y108" s="73"/>
      <c r="AA108" s="37"/>
      <c r="AB108" s="32" t="e">
        <f>IF(E108="H",T108-HLOOKUP(V108,Masterh!$C$1:$CX$9,2,FALSE),T108-HLOOKUP(V108,Masterf!$C$1:$CD$9,2,FALSE))</f>
        <v>#VALUE!</v>
      </c>
      <c r="AC108" s="32" t="e">
        <f>IF(E108="H",T108-HLOOKUP(V108,Masterh!$C$1:$CX$9,3,FALSE),T108-HLOOKUP(V108,Masterf!$C$1:$CD$9,3,FALSE))</f>
        <v>#VALUE!</v>
      </c>
      <c r="AD108" s="32" t="e">
        <f>IF(E108="H",T108-HLOOKUP(V108,Masterh!$C$1:$CX$9,4,FALSE),T108-HLOOKUP(V108,Masterf!$C$1:$CD$9,4,FALSE))</f>
        <v>#VALUE!</v>
      </c>
      <c r="AE108" s="32" t="e">
        <f>IF(E108="H",T108-HLOOKUP(V108,Masterh!$C$1:$CX$9,5,FALSE),T108-HLOOKUP(V108,Masterf!$C$1:$CD$9,5,FALSE))</f>
        <v>#VALUE!</v>
      </c>
      <c r="AF108" s="32" t="e">
        <f>IF(E108="H",T108-HLOOKUP(V108,Masterh!$C$1:$CX$9,6,FALSE),T108-HLOOKUP(V108,Masterf!$C$1:$CD$9,6,FALSE))</f>
        <v>#VALUE!</v>
      </c>
      <c r="AG108" s="32" t="e">
        <f>IF(E108="H",T108-HLOOKUP(V108,Masterh!$C$1:$CX$9,7,FALSE),T108-HLOOKUP(V108,Masterf!$C$1:$CD$9,7,FALSE))</f>
        <v>#VALUE!</v>
      </c>
      <c r="AH108" s="32" t="e">
        <f>IF(E108="H",T108-HLOOKUP(V108,Masterh!$C$1:$CX$9,8,FALSE),T108-HLOOKUP(V108,Masterf!$C$1:$CD$9,8,FALSE))</f>
        <v>#VALUE!</v>
      </c>
      <c r="AI108" s="32" t="e">
        <f>IF(E108="H",T108-HLOOKUP(V108,Masterh!$C$1:$CX$9,9,FALSE),T108-HLOOKUP(V108,Masterf!$C$1:$CD$9,9,FALSE))</f>
        <v>#VALUE!</v>
      </c>
      <c r="AJ108" s="51" t="str">
        <f t="shared" si="9"/>
        <v xml:space="preserve"> </v>
      </c>
      <c r="AK108" s="37"/>
      <c r="AL108" s="52" t="str">
        <f t="shared" si="10"/>
        <v xml:space="preserve"> </v>
      </c>
      <c r="AM108" s="53" t="str">
        <f t="shared" si="11"/>
        <v xml:space="preserve"> </v>
      </c>
      <c r="AN108" s="37" t="e">
        <f>IF(AND(H108&lt;1920),VLOOKUP(K108,Masterh!$F$11:$P$29,11),IF(AND(H108&gt;=1920,H108&lt;1941),VLOOKUP(K108,Masterh!$F$11:$P$29,11),IF(AND(H108&gt;=1941,H108&lt;1946),VLOOKUP(K108,Masterh!$F$11:$P$29,10),IF(AND(H108&gt;=1946,H108&lt;1951),VLOOKUP(K108,Masterh!$F$11:$P$29,9),IF(AND(H108&gt;=1951,H108&lt;1956),VLOOKUP(K108,Masterh!$F$11:$P$29,8),IF(AND(H108&gt;=1956,H108&lt;1961),VLOOKUP(K108,Masterh!$F$11:$P$29,7),IF(AND(H108&gt;=1961,H108&lt;1966),VLOOKUP(K108,Masterh!$F$11:$P$29,6),IF(AND(H108&gt;=1966,H108&lt;1971),VLOOKUP(K108,Masterh!$F$11:$P$29,5),IF(AND(H108&gt;=1971,H108&lt;1976),VLOOKUP(K108,Masterh!$F$11:$P$29,4),IF(AND(H108&gt;=1976,H108&lt;1981),VLOOKUP(K108,Masterh!$F$11:$P$29,3),IF(AND(H108&gt;=1981,H108&lt;1986),VLOOKUP(K108,Masterh!$F$11:$P$29,2),"SENIOR")))))))))))</f>
        <v>#N/A</v>
      </c>
      <c r="AO108" s="37" t="e">
        <f>IF(AND(H108&lt;1951),VLOOKUP(K108,Masterf!$F$11:$N$25,9),IF(AND(H108&gt;=1951,H108&lt;1956),VLOOKUP(K108,Masterf!$F$11:$N$25,8),IF(AND(H108&gt;=1956,H108&lt;1961),VLOOKUP(K108,Masterf!$F$11:$N$25,7),IF(AND(H108&gt;=1961,H108&lt;1966),VLOOKUP(K108,Masterf!$F$11:$N$25,6),IF(AND(H108&gt;=1966,H108&lt;1971),VLOOKUP(K108,Masterf!$F$11:$N$25,5),IF(AND(H108&gt;=1971,H108&lt;1976),VLOOKUP(K108,Masterf!$F$11:$N$25,4),IF(AND(H108&gt;=1976,H108&lt;1981),VLOOKUP(K108,Masterf!$F$11:$N$25,3),IF(AND(H108&gt;=1981,H108&lt;1986),VLOOKUP(K108,Masterf!$F$11:$N$25,2),"SENIOR"))))))))</f>
        <v>#N/A</v>
      </c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</row>
    <row r="109" spans="2:124" s="5" customFormat="1" ht="30" customHeight="1" x14ac:dyDescent="0.2">
      <c r="B109" s="170"/>
      <c r="C109" s="171"/>
      <c r="D109" s="172"/>
      <c r="E109" s="173"/>
      <c r="F109" s="174" t="s">
        <v>30</v>
      </c>
      <c r="G109" s="175" t="s">
        <v>30</v>
      </c>
      <c r="H109" s="176"/>
      <c r="I109" s="177"/>
      <c r="J109" s="178" t="s">
        <v>30</v>
      </c>
      <c r="K109" s="179"/>
      <c r="L109" s="180"/>
      <c r="M109" s="181"/>
      <c r="N109" s="181"/>
      <c r="O109" s="182" t="str">
        <f t="shared" si="3"/>
        <v/>
      </c>
      <c r="P109" s="180"/>
      <c r="Q109" s="181"/>
      <c r="R109" s="181"/>
      <c r="S109" s="182" t="str">
        <f t="shared" si="4"/>
        <v/>
      </c>
      <c r="T109" s="207" t="str">
        <f t="shared" si="5"/>
        <v/>
      </c>
      <c r="U109" s="183" t="str">
        <f t="shared" si="12"/>
        <v xml:space="preserve">   </v>
      </c>
      <c r="V109" s="184" t="str">
        <f t="shared" si="6"/>
        <v xml:space="preserve"> </v>
      </c>
      <c r="W109" s="185" t="str">
        <f t="shared" si="7"/>
        <v/>
      </c>
      <c r="X109" s="209" t="str">
        <f>IF(E109="","",W109*VLOOKUP(2020-H109,Masterh!C$17:D$72,2,FALSE))</f>
        <v/>
      </c>
      <c r="Y109" s="73"/>
      <c r="AA109" s="37"/>
      <c r="AB109" s="32" t="e">
        <f>IF(E109="H",T109-HLOOKUP(V109,Masterh!$C$1:$CX$9,2,FALSE),T109-HLOOKUP(V109,Masterf!$C$1:$CD$9,2,FALSE))</f>
        <v>#VALUE!</v>
      </c>
      <c r="AC109" s="32" t="e">
        <f>IF(E109="H",T109-HLOOKUP(V109,Masterh!$C$1:$CX$9,3,FALSE),T109-HLOOKUP(V109,Masterf!$C$1:$CD$9,3,FALSE))</f>
        <v>#VALUE!</v>
      </c>
      <c r="AD109" s="32" t="e">
        <f>IF(E109="H",T109-HLOOKUP(V109,Masterh!$C$1:$CX$9,4,FALSE),T109-HLOOKUP(V109,Masterf!$C$1:$CD$9,4,FALSE))</f>
        <v>#VALUE!</v>
      </c>
      <c r="AE109" s="32" t="e">
        <f>IF(E109="H",T109-HLOOKUP(V109,Masterh!$C$1:$CX$9,5,FALSE),T109-HLOOKUP(V109,Masterf!$C$1:$CD$9,5,FALSE))</f>
        <v>#VALUE!</v>
      </c>
      <c r="AF109" s="32" t="e">
        <f>IF(E109="H",T109-HLOOKUP(V109,Masterh!$C$1:$CX$9,6,FALSE),T109-HLOOKUP(V109,Masterf!$C$1:$CD$9,6,FALSE))</f>
        <v>#VALUE!</v>
      </c>
      <c r="AG109" s="32" t="e">
        <f>IF(E109="H",T109-HLOOKUP(V109,Masterh!$C$1:$CX$9,7,FALSE),T109-HLOOKUP(V109,Masterf!$C$1:$CD$9,7,FALSE))</f>
        <v>#VALUE!</v>
      </c>
      <c r="AH109" s="32" t="e">
        <f>IF(E109="H",T109-HLOOKUP(V109,Masterh!$C$1:$CX$9,8,FALSE),T109-HLOOKUP(V109,Masterf!$C$1:$CD$9,8,FALSE))</f>
        <v>#VALUE!</v>
      </c>
      <c r="AI109" s="32" t="e">
        <f>IF(E109="H",T109-HLOOKUP(V109,Masterh!$C$1:$CX$9,9,FALSE),T109-HLOOKUP(V109,Masterf!$C$1:$CD$9,9,FALSE))</f>
        <v>#VALUE!</v>
      </c>
      <c r="AJ109" s="51" t="str">
        <f t="shared" si="9"/>
        <v xml:space="preserve"> </v>
      </c>
      <c r="AK109" s="37"/>
      <c r="AL109" s="52" t="str">
        <f t="shared" si="10"/>
        <v xml:space="preserve"> </v>
      </c>
      <c r="AM109" s="53" t="str">
        <f t="shared" si="11"/>
        <v xml:space="preserve"> </v>
      </c>
      <c r="AN109" s="37" t="e">
        <f>IF(AND(H109&lt;1920),VLOOKUP(K109,Masterh!$F$11:$P$29,11),IF(AND(H109&gt;=1920,H109&lt;1941),VLOOKUP(K109,Masterh!$F$11:$P$29,11),IF(AND(H109&gt;=1941,H109&lt;1946),VLOOKUP(K109,Masterh!$F$11:$P$29,10),IF(AND(H109&gt;=1946,H109&lt;1951),VLOOKUP(K109,Masterh!$F$11:$P$29,9),IF(AND(H109&gt;=1951,H109&lt;1956),VLOOKUP(K109,Masterh!$F$11:$P$29,8),IF(AND(H109&gt;=1956,H109&lt;1961),VLOOKUP(K109,Masterh!$F$11:$P$29,7),IF(AND(H109&gt;=1961,H109&lt;1966),VLOOKUP(K109,Masterh!$F$11:$P$29,6),IF(AND(H109&gt;=1966,H109&lt;1971),VLOOKUP(K109,Masterh!$F$11:$P$29,5),IF(AND(H109&gt;=1971,H109&lt;1976),VLOOKUP(K109,Masterh!$F$11:$P$29,4),IF(AND(H109&gt;=1976,H109&lt;1981),VLOOKUP(K109,Masterh!$F$11:$P$29,3),IF(AND(H109&gt;=1981,H109&lt;1986),VLOOKUP(K109,Masterh!$F$11:$P$29,2),"SENIOR")))))))))))</f>
        <v>#N/A</v>
      </c>
      <c r="AO109" s="37" t="e">
        <f>IF(AND(H109&lt;1951),VLOOKUP(K109,Masterf!$F$11:$N$25,9),IF(AND(H109&gt;=1951,H109&lt;1956),VLOOKUP(K109,Masterf!$F$11:$N$25,8),IF(AND(H109&gt;=1956,H109&lt;1961),VLOOKUP(K109,Masterf!$F$11:$N$25,7),IF(AND(H109&gt;=1961,H109&lt;1966),VLOOKUP(K109,Masterf!$F$11:$N$25,6),IF(AND(H109&gt;=1966,H109&lt;1971),VLOOKUP(K109,Masterf!$F$11:$N$25,5),IF(AND(H109&gt;=1971,H109&lt;1976),VLOOKUP(K109,Masterf!$F$11:$N$25,4),IF(AND(H109&gt;=1976,H109&lt;1981),VLOOKUP(K109,Masterf!$F$11:$N$25,3),IF(AND(H109&gt;=1981,H109&lt;1986),VLOOKUP(K109,Masterf!$F$11:$N$25,2),"SENIOR"))))))))</f>
        <v>#N/A</v>
      </c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</row>
    <row r="110" spans="2:124" s="5" customFormat="1" ht="30" customHeight="1" x14ac:dyDescent="0.2">
      <c r="B110" s="170"/>
      <c r="C110" s="171"/>
      <c r="D110" s="172"/>
      <c r="E110" s="173"/>
      <c r="F110" s="174" t="s">
        <v>30</v>
      </c>
      <c r="G110" s="175" t="s">
        <v>30</v>
      </c>
      <c r="H110" s="176"/>
      <c r="I110" s="177"/>
      <c r="J110" s="178" t="s">
        <v>30</v>
      </c>
      <c r="K110" s="179"/>
      <c r="L110" s="180"/>
      <c r="M110" s="181"/>
      <c r="N110" s="181"/>
      <c r="O110" s="182" t="str">
        <f t="shared" si="3"/>
        <v/>
      </c>
      <c r="P110" s="180"/>
      <c r="Q110" s="181"/>
      <c r="R110" s="181"/>
      <c r="S110" s="182" t="str">
        <f t="shared" si="4"/>
        <v/>
      </c>
      <c r="T110" s="207" t="str">
        <f t="shared" si="5"/>
        <v/>
      </c>
      <c r="U110" s="183" t="str">
        <f t="shared" si="12"/>
        <v xml:space="preserve">   </v>
      </c>
      <c r="V110" s="184" t="str">
        <f t="shared" si="6"/>
        <v xml:space="preserve"> </v>
      </c>
      <c r="W110" s="185" t="str">
        <f t="shared" si="7"/>
        <v/>
      </c>
      <c r="X110" s="209" t="str">
        <f>IF(E110="","",W110*VLOOKUP(2020-H110,Masterh!C$17:D$72,2,FALSE))</f>
        <v/>
      </c>
      <c r="Y110" s="73"/>
      <c r="AA110" s="37"/>
      <c r="AB110" s="32" t="e">
        <f>IF(E110="H",T110-HLOOKUP(V110,Masterh!$C$1:$CX$9,2,FALSE),T110-HLOOKUP(V110,Masterf!$C$1:$CD$9,2,FALSE))</f>
        <v>#VALUE!</v>
      </c>
      <c r="AC110" s="32" t="e">
        <f>IF(E110="H",T110-HLOOKUP(V110,Masterh!$C$1:$CX$9,3,FALSE),T110-HLOOKUP(V110,Masterf!$C$1:$CD$9,3,FALSE))</f>
        <v>#VALUE!</v>
      </c>
      <c r="AD110" s="32" t="e">
        <f>IF(E110="H",T110-HLOOKUP(V110,Masterh!$C$1:$CX$9,4,FALSE),T110-HLOOKUP(V110,Masterf!$C$1:$CD$9,4,FALSE))</f>
        <v>#VALUE!</v>
      </c>
      <c r="AE110" s="32" t="e">
        <f>IF(E110="H",T110-HLOOKUP(V110,Masterh!$C$1:$CX$9,5,FALSE),T110-HLOOKUP(V110,Masterf!$C$1:$CD$9,5,FALSE))</f>
        <v>#VALUE!</v>
      </c>
      <c r="AF110" s="32" t="e">
        <f>IF(E110="H",T110-HLOOKUP(V110,Masterh!$C$1:$CX$9,6,FALSE),T110-HLOOKUP(V110,Masterf!$C$1:$CD$9,6,FALSE))</f>
        <v>#VALUE!</v>
      </c>
      <c r="AG110" s="32" t="e">
        <f>IF(E110="H",T110-HLOOKUP(V110,Masterh!$C$1:$CX$9,7,FALSE),T110-HLOOKUP(V110,Masterf!$C$1:$CD$9,7,FALSE))</f>
        <v>#VALUE!</v>
      </c>
      <c r="AH110" s="32" t="e">
        <f>IF(E110="H",T110-HLOOKUP(V110,Masterh!$C$1:$CX$9,8,FALSE),T110-HLOOKUP(V110,Masterf!$C$1:$CD$9,8,FALSE))</f>
        <v>#VALUE!</v>
      </c>
      <c r="AI110" s="32" t="e">
        <f>IF(E110="H",T110-HLOOKUP(V110,Masterh!$C$1:$CX$9,9,FALSE),T110-HLOOKUP(V110,Masterf!$C$1:$CD$9,9,FALSE))</f>
        <v>#VALUE!</v>
      </c>
      <c r="AJ110" s="51" t="str">
        <f t="shared" si="9"/>
        <v xml:space="preserve"> </v>
      </c>
      <c r="AK110" s="37"/>
      <c r="AL110" s="52" t="str">
        <f t="shared" si="10"/>
        <v xml:space="preserve"> </v>
      </c>
      <c r="AM110" s="53" t="str">
        <f t="shared" si="11"/>
        <v xml:space="preserve"> </v>
      </c>
      <c r="AN110" s="37" t="e">
        <f>IF(AND(H110&lt;1920),VLOOKUP(K110,Masterh!$F$11:$P$29,11),IF(AND(H110&gt;=1920,H110&lt;1941),VLOOKUP(K110,Masterh!$F$11:$P$29,11),IF(AND(H110&gt;=1941,H110&lt;1946),VLOOKUP(K110,Masterh!$F$11:$P$29,10),IF(AND(H110&gt;=1946,H110&lt;1951),VLOOKUP(K110,Masterh!$F$11:$P$29,9),IF(AND(H110&gt;=1951,H110&lt;1956),VLOOKUP(K110,Masterh!$F$11:$P$29,8),IF(AND(H110&gt;=1956,H110&lt;1961),VLOOKUP(K110,Masterh!$F$11:$P$29,7),IF(AND(H110&gt;=1961,H110&lt;1966),VLOOKUP(K110,Masterh!$F$11:$P$29,6),IF(AND(H110&gt;=1966,H110&lt;1971),VLOOKUP(K110,Masterh!$F$11:$P$29,5),IF(AND(H110&gt;=1971,H110&lt;1976),VLOOKUP(K110,Masterh!$F$11:$P$29,4),IF(AND(H110&gt;=1976,H110&lt;1981),VLOOKUP(K110,Masterh!$F$11:$P$29,3),IF(AND(H110&gt;=1981,H110&lt;1986),VLOOKUP(K110,Masterh!$F$11:$P$29,2),"SENIOR")))))))))))</f>
        <v>#N/A</v>
      </c>
      <c r="AO110" s="37" t="e">
        <f>IF(AND(H110&lt;1951),VLOOKUP(K110,Masterf!$F$11:$N$25,9),IF(AND(H110&gt;=1951,H110&lt;1956),VLOOKUP(K110,Masterf!$F$11:$N$25,8),IF(AND(H110&gt;=1956,H110&lt;1961),VLOOKUP(K110,Masterf!$F$11:$N$25,7),IF(AND(H110&gt;=1961,H110&lt;1966),VLOOKUP(K110,Masterf!$F$11:$N$25,6),IF(AND(H110&gt;=1966,H110&lt;1971),VLOOKUP(K110,Masterf!$F$11:$N$25,5),IF(AND(H110&gt;=1971,H110&lt;1976),VLOOKUP(K110,Masterf!$F$11:$N$25,4),IF(AND(H110&gt;=1976,H110&lt;1981),VLOOKUP(K110,Masterf!$F$11:$N$25,3),IF(AND(H110&gt;=1981,H110&lt;1986),VLOOKUP(K110,Masterf!$F$11:$N$25,2),"SENIOR"))))))))</f>
        <v>#N/A</v>
      </c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</row>
    <row r="111" spans="2:124" s="5" customFormat="1" ht="30" customHeight="1" x14ac:dyDescent="0.2">
      <c r="B111" s="170"/>
      <c r="C111" s="171"/>
      <c r="D111" s="172"/>
      <c r="E111" s="173"/>
      <c r="F111" s="174" t="s">
        <v>30</v>
      </c>
      <c r="G111" s="175" t="s">
        <v>30</v>
      </c>
      <c r="H111" s="176"/>
      <c r="I111" s="177"/>
      <c r="J111" s="178" t="s">
        <v>30</v>
      </c>
      <c r="K111" s="179"/>
      <c r="L111" s="180"/>
      <c r="M111" s="181"/>
      <c r="N111" s="181"/>
      <c r="O111" s="182" t="str">
        <f t="shared" si="3"/>
        <v/>
      </c>
      <c r="P111" s="180"/>
      <c r="Q111" s="181"/>
      <c r="R111" s="181"/>
      <c r="S111" s="182" t="str">
        <f t="shared" si="4"/>
        <v/>
      </c>
      <c r="T111" s="207" t="str">
        <f t="shared" si="5"/>
        <v/>
      </c>
      <c r="U111" s="183" t="str">
        <f t="shared" si="12"/>
        <v xml:space="preserve">   </v>
      </c>
      <c r="V111" s="184" t="str">
        <f t="shared" si="6"/>
        <v xml:space="preserve"> </v>
      </c>
      <c r="W111" s="185" t="str">
        <f t="shared" si="7"/>
        <v/>
      </c>
      <c r="X111" s="209" t="str">
        <f>IF(E111="","",W111*VLOOKUP(2020-H111,Masterh!C$17:D$72,2,FALSE))</f>
        <v/>
      </c>
      <c r="Y111" s="73"/>
      <c r="AA111" s="37"/>
      <c r="AB111" s="32" t="e">
        <f>IF(E111="H",T111-HLOOKUP(V111,Masterh!$C$1:$CX$9,2,FALSE),T111-HLOOKUP(V111,Masterf!$C$1:$CD$9,2,FALSE))</f>
        <v>#VALUE!</v>
      </c>
      <c r="AC111" s="32" t="e">
        <f>IF(E111="H",T111-HLOOKUP(V111,Masterh!$C$1:$CX$9,3,FALSE),T111-HLOOKUP(V111,Masterf!$C$1:$CD$9,3,FALSE))</f>
        <v>#VALUE!</v>
      </c>
      <c r="AD111" s="32" t="e">
        <f>IF(E111="H",T111-HLOOKUP(V111,Masterh!$C$1:$CX$9,4,FALSE),T111-HLOOKUP(V111,Masterf!$C$1:$CD$9,4,FALSE))</f>
        <v>#VALUE!</v>
      </c>
      <c r="AE111" s="32" t="e">
        <f>IF(E111="H",T111-HLOOKUP(V111,Masterh!$C$1:$CX$9,5,FALSE),T111-HLOOKUP(V111,Masterf!$C$1:$CD$9,5,FALSE))</f>
        <v>#VALUE!</v>
      </c>
      <c r="AF111" s="32" t="e">
        <f>IF(E111="H",T111-HLOOKUP(V111,Masterh!$C$1:$CX$9,6,FALSE),T111-HLOOKUP(V111,Masterf!$C$1:$CD$9,6,FALSE))</f>
        <v>#VALUE!</v>
      </c>
      <c r="AG111" s="32" t="e">
        <f>IF(E111="H",T111-HLOOKUP(V111,Masterh!$C$1:$CX$9,7,FALSE),T111-HLOOKUP(V111,Masterf!$C$1:$CD$9,7,FALSE))</f>
        <v>#VALUE!</v>
      </c>
      <c r="AH111" s="32" t="e">
        <f>IF(E111="H",T111-HLOOKUP(V111,Masterh!$C$1:$CX$9,8,FALSE),T111-HLOOKUP(V111,Masterf!$C$1:$CD$9,8,FALSE))</f>
        <v>#VALUE!</v>
      </c>
      <c r="AI111" s="32" t="e">
        <f>IF(E111="H",T111-HLOOKUP(V111,Masterh!$C$1:$CX$9,9,FALSE),T111-HLOOKUP(V111,Masterf!$C$1:$CD$9,9,FALSE))</f>
        <v>#VALUE!</v>
      </c>
      <c r="AJ111" s="51" t="str">
        <f t="shared" si="9"/>
        <v xml:space="preserve"> </v>
      </c>
      <c r="AK111" s="37"/>
      <c r="AL111" s="52" t="str">
        <f t="shared" si="10"/>
        <v xml:space="preserve"> </v>
      </c>
      <c r="AM111" s="53" t="str">
        <f t="shared" si="11"/>
        <v xml:space="preserve"> </v>
      </c>
      <c r="AN111" s="37" t="e">
        <f>IF(AND(H111&lt;1920),VLOOKUP(K111,Masterh!$F$11:$P$29,11),IF(AND(H111&gt;=1920,H111&lt;1941),VLOOKUP(K111,Masterh!$F$11:$P$29,11),IF(AND(H111&gt;=1941,H111&lt;1946),VLOOKUP(K111,Masterh!$F$11:$P$29,10),IF(AND(H111&gt;=1946,H111&lt;1951),VLOOKUP(K111,Masterh!$F$11:$P$29,9),IF(AND(H111&gt;=1951,H111&lt;1956),VLOOKUP(K111,Masterh!$F$11:$P$29,8),IF(AND(H111&gt;=1956,H111&lt;1961),VLOOKUP(K111,Masterh!$F$11:$P$29,7),IF(AND(H111&gt;=1961,H111&lt;1966),VLOOKUP(K111,Masterh!$F$11:$P$29,6),IF(AND(H111&gt;=1966,H111&lt;1971),VLOOKUP(K111,Masterh!$F$11:$P$29,5),IF(AND(H111&gt;=1971,H111&lt;1976),VLOOKUP(K111,Masterh!$F$11:$P$29,4),IF(AND(H111&gt;=1976,H111&lt;1981),VLOOKUP(K111,Masterh!$F$11:$P$29,3),IF(AND(H111&gt;=1981,H111&lt;1986),VLOOKUP(K111,Masterh!$F$11:$P$29,2),"SENIOR")))))))))))</f>
        <v>#N/A</v>
      </c>
      <c r="AO111" s="37" t="e">
        <f>IF(AND(H111&lt;1951),VLOOKUP(K111,Masterf!$F$11:$N$25,9),IF(AND(H111&gt;=1951,H111&lt;1956),VLOOKUP(K111,Masterf!$F$11:$N$25,8),IF(AND(H111&gt;=1956,H111&lt;1961),VLOOKUP(K111,Masterf!$F$11:$N$25,7),IF(AND(H111&gt;=1961,H111&lt;1966),VLOOKUP(K111,Masterf!$F$11:$N$25,6),IF(AND(H111&gt;=1966,H111&lt;1971),VLOOKUP(K111,Masterf!$F$11:$N$25,5),IF(AND(H111&gt;=1971,H111&lt;1976),VLOOKUP(K111,Masterf!$F$11:$N$25,4),IF(AND(H111&gt;=1976,H111&lt;1981),VLOOKUP(K111,Masterf!$F$11:$N$25,3),IF(AND(H111&gt;=1981,H111&lt;1986),VLOOKUP(K111,Masterf!$F$11:$N$25,2),"SENIOR"))))))))</f>
        <v>#N/A</v>
      </c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</row>
    <row r="112" spans="2:124" s="5" customFormat="1" ht="30" customHeight="1" x14ac:dyDescent="0.2">
      <c r="B112" s="170"/>
      <c r="C112" s="171"/>
      <c r="D112" s="172"/>
      <c r="E112" s="173"/>
      <c r="F112" s="174" t="s">
        <v>30</v>
      </c>
      <c r="G112" s="175" t="s">
        <v>30</v>
      </c>
      <c r="H112" s="176"/>
      <c r="I112" s="177"/>
      <c r="J112" s="178" t="s">
        <v>30</v>
      </c>
      <c r="K112" s="179"/>
      <c r="L112" s="180"/>
      <c r="M112" s="181"/>
      <c r="N112" s="181"/>
      <c r="O112" s="182" t="str">
        <f t="shared" si="3"/>
        <v/>
      </c>
      <c r="P112" s="180"/>
      <c r="Q112" s="181"/>
      <c r="R112" s="181"/>
      <c r="S112" s="182" t="str">
        <f t="shared" si="4"/>
        <v/>
      </c>
      <c r="T112" s="207" t="str">
        <f t="shared" si="5"/>
        <v/>
      </c>
      <c r="U112" s="183" t="str">
        <f t="shared" si="12"/>
        <v xml:space="preserve">   </v>
      </c>
      <c r="V112" s="184" t="str">
        <f t="shared" si="6"/>
        <v xml:space="preserve"> </v>
      </c>
      <c r="W112" s="185" t="str">
        <f t="shared" si="7"/>
        <v/>
      </c>
      <c r="X112" s="209" t="str">
        <f>IF(E112="","",W112*VLOOKUP(2020-H112,Masterh!C$17:D$72,2,FALSE))</f>
        <v/>
      </c>
      <c r="Y112" s="73"/>
      <c r="AA112" s="37"/>
      <c r="AB112" s="32" t="e">
        <f>IF(E112="H",T112-HLOOKUP(V112,Masterh!$C$1:$CX$9,2,FALSE),T112-HLOOKUP(V112,Masterf!$C$1:$CD$9,2,FALSE))</f>
        <v>#VALUE!</v>
      </c>
      <c r="AC112" s="32" t="e">
        <f>IF(E112="H",T112-HLOOKUP(V112,Masterh!$C$1:$CX$9,3,FALSE),T112-HLOOKUP(V112,Masterf!$C$1:$CD$9,3,FALSE))</f>
        <v>#VALUE!</v>
      </c>
      <c r="AD112" s="32" t="e">
        <f>IF(E112="H",T112-HLOOKUP(V112,Masterh!$C$1:$CX$9,4,FALSE),T112-HLOOKUP(V112,Masterf!$C$1:$CD$9,4,FALSE))</f>
        <v>#VALUE!</v>
      </c>
      <c r="AE112" s="32" t="e">
        <f>IF(E112="H",T112-HLOOKUP(V112,Masterh!$C$1:$CX$9,5,FALSE),T112-HLOOKUP(V112,Masterf!$C$1:$CD$9,5,FALSE))</f>
        <v>#VALUE!</v>
      </c>
      <c r="AF112" s="32" t="e">
        <f>IF(E112="H",T112-HLOOKUP(V112,Masterh!$C$1:$CX$9,6,FALSE),T112-HLOOKUP(V112,Masterf!$C$1:$CD$9,6,FALSE))</f>
        <v>#VALUE!</v>
      </c>
      <c r="AG112" s="32" t="e">
        <f>IF(E112="H",T112-HLOOKUP(V112,Masterh!$C$1:$CX$9,7,FALSE),T112-HLOOKUP(V112,Masterf!$C$1:$CD$9,7,FALSE))</f>
        <v>#VALUE!</v>
      </c>
      <c r="AH112" s="32" t="e">
        <f>IF(E112="H",T112-HLOOKUP(V112,Masterh!$C$1:$CX$9,8,FALSE),T112-HLOOKUP(V112,Masterf!$C$1:$CD$9,8,FALSE))</f>
        <v>#VALUE!</v>
      </c>
      <c r="AI112" s="32" t="e">
        <f>IF(E112="H",T112-HLOOKUP(V112,Masterh!$C$1:$CX$9,9,FALSE),T112-HLOOKUP(V112,Masterf!$C$1:$CD$9,9,FALSE))</f>
        <v>#VALUE!</v>
      </c>
      <c r="AJ112" s="51" t="str">
        <f t="shared" si="9"/>
        <v xml:space="preserve"> </v>
      </c>
      <c r="AK112" s="37"/>
      <c r="AL112" s="52" t="str">
        <f t="shared" si="10"/>
        <v xml:space="preserve"> </v>
      </c>
      <c r="AM112" s="53" t="str">
        <f t="shared" si="11"/>
        <v xml:space="preserve"> </v>
      </c>
      <c r="AN112" s="37" t="e">
        <f>IF(AND(H112&lt;1920),VLOOKUP(K112,Masterh!$F$11:$P$29,11),IF(AND(H112&gt;=1920,H112&lt;1941),VLOOKUP(K112,Masterh!$F$11:$P$29,11),IF(AND(H112&gt;=1941,H112&lt;1946),VLOOKUP(K112,Masterh!$F$11:$P$29,10),IF(AND(H112&gt;=1946,H112&lt;1951),VLOOKUP(K112,Masterh!$F$11:$P$29,9),IF(AND(H112&gt;=1951,H112&lt;1956),VLOOKUP(K112,Masterh!$F$11:$P$29,8),IF(AND(H112&gt;=1956,H112&lt;1961),VLOOKUP(K112,Masterh!$F$11:$P$29,7),IF(AND(H112&gt;=1961,H112&lt;1966),VLOOKUP(K112,Masterh!$F$11:$P$29,6),IF(AND(H112&gt;=1966,H112&lt;1971),VLOOKUP(K112,Masterh!$F$11:$P$29,5),IF(AND(H112&gt;=1971,H112&lt;1976),VLOOKUP(K112,Masterh!$F$11:$P$29,4),IF(AND(H112&gt;=1976,H112&lt;1981),VLOOKUP(K112,Masterh!$F$11:$P$29,3),IF(AND(H112&gt;=1981,H112&lt;1986),VLOOKUP(K112,Masterh!$F$11:$P$29,2),"SENIOR")))))))))))</f>
        <v>#N/A</v>
      </c>
      <c r="AO112" s="37" t="e">
        <f>IF(AND(H112&lt;1951),VLOOKUP(K112,Masterf!$F$11:$N$25,9),IF(AND(H112&gt;=1951,H112&lt;1956),VLOOKUP(K112,Masterf!$F$11:$N$25,8),IF(AND(H112&gt;=1956,H112&lt;1961),VLOOKUP(K112,Masterf!$F$11:$N$25,7),IF(AND(H112&gt;=1961,H112&lt;1966),VLOOKUP(K112,Masterf!$F$11:$N$25,6),IF(AND(H112&gt;=1966,H112&lt;1971),VLOOKUP(K112,Masterf!$F$11:$N$25,5),IF(AND(H112&gt;=1971,H112&lt;1976),VLOOKUP(K112,Masterf!$F$11:$N$25,4),IF(AND(H112&gt;=1976,H112&lt;1981),VLOOKUP(K112,Masterf!$F$11:$N$25,3),IF(AND(H112&gt;=1981,H112&lt;1986),VLOOKUP(K112,Masterf!$F$11:$N$25,2),"SENIOR"))))))))</f>
        <v>#N/A</v>
      </c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</row>
    <row r="113" spans="2:124" s="5" customFormat="1" ht="30" customHeight="1" x14ac:dyDescent="0.2">
      <c r="B113" s="170"/>
      <c r="C113" s="171"/>
      <c r="D113" s="172"/>
      <c r="E113" s="173"/>
      <c r="F113" s="174" t="s">
        <v>30</v>
      </c>
      <c r="G113" s="175" t="s">
        <v>30</v>
      </c>
      <c r="H113" s="176"/>
      <c r="I113" s="177"/>
      <c r="J113" s="178" t="s">
        <v>30</v>
      </c>
      <c r="K113" s="179"/>
      <c r="L113" s="180"/>
      <c r="M113" s="181"/>
      <c r="N113" s="181"/>
      <c r="O113" s="182" t="str">
        <f t="shared" si="3"/>
        <v/>
      </c>
      <c r="P113" s="180"/>
      <c r="Q113" s="181"/>
      <c r="R113" s="181"/>
      <c r="S113" s="182" t="str">
        <f t="shared" si="4"/>
        <v/>
      </c>
      <c r="T113" s="207" t="str">
        <f t="shared" si="5"/>
        <v/>
      </c>
      <c r="U113" s="183" t="str">
        <f t="shared" si="12"/>
        <v xml:space="preserve">   </v>
      </c>
      <c r="V113" s="184" t="str">
        <f t="shared" si="6"/>
        <v xml:space="preserve"> </v>
      </c>
      <c r="W113" s="185" t="str">
        <f t="shared" si="7"/>
        <v/>
      </c>
      <c r="X113" s="209" t="str">
        <f>IF(E113="","",W113*VLOOKUP(2020-H113,Masterh!C$17:D$72,2,FALSE))</f>
        <v/>
      </c>
      <c r="Y113" s="73"/>
      <c r="AA113" s="37"/>
      <c r="AB113" s="32" t="e">
        <f>IF(E113="H",T113-HLOOKUP(V113,Masterh!$C$1:$CX$9,2,FALSE),T113-HLOOKUP(V113,Masterf!$C$1:$CD$9,2,FALSE))</f>
        <v>#VALUE!</v>
      </c>
      <c r="AC113" s="32" t="e">
        <f>IF(E113="H",T113-HLOOKUP(V113,Masterh!$C$1:$CX$9,3,FALSE),T113-HLOOKUP(V113,Masterf!$C$1:$CD$9,3,FALSE))</f>
        <v>#VALUE!</v>
      </c>
      <c r="AD113" s="32" t="e">
        <f>IF(E113="H",T113-HLOOKUP(V113,Masterh!$C$1:$CX$9,4,FALSE),T113-HLOOKUP(V113,Masterf!$C$1:$CD$9,4,FALSE))</f>
        <v>#VALUE!</v>
      </c>
      <c r="AE113" s="32" t="e">
        <f>IF(E113="H",T113-HLOOKUP(V113,Masterh!$C$1:$CX$9,5,FALSE),T113-HLOOKUP(V113,Masterf!$C$1:$CD$9,5,FALSE))</f>
        <v>#VALUE!</v>
      </c>
      <c r="AF113" s="32" t="e">
        <f>IF(E113="H",T113-HLOOKUP(V113,Masterh!$C$1:$CX$9,6,FALSE),T113-HLOOKUP(V113,Masterf!$C$1:$CD$9,6,FALSE))</f>
        <v>#VALUE!</v>
      </c>
      <c r="AG113" s="32" t="e">
        <f>IF(E113="H",T113-HLOOKUP(V113,Masterh!$C$1:$CX$9,7,FALSE),T113-HLOOKUP(V113,Masterf!$C$1:$CD$9,7,FALSE))</f>
        <v>#VALUE!</v>
      </c>
      <c r="AH113" s="32" t="e">
        <f>IF(E113="H",T113-HLOOKUP(V113,Masterh!$C$1:$CX$9,8,FALSE),T113-HLOOKUP(V113,Masterf!$C$1:$CD$9,8,FALSE))</f>
        <v>#VALUE!</v>
      </c>
      <c r="AI113" s="32" t="e">
        <f>IF(E113="H",T113-HLOOKUP(V113,Masterh!$C$1:$CX$9,9,FALSE),T113-HLOOKUP(V113,Masterf!$C$1:$CD$9,9,FALSE))</f>
        <v>#VALUE!</v>
      </c>
      <c r="AJ113" s="51" t="str">
        <f t="shared" si="9"/>
        <v xml:space="preserve"> </v>
      </c>
      <c r="AK113" s="37"/>
      <c r="AL113" s="52" t="str">
        <f t="shared" si="10"/>
        <v xml:space="preserve"> </v>
      </c>
      <c r="AM113" s="53" t="str">
        <f t="shared" si="11"/>
        <v xml:space="preserve"> </v>
      </c>
      <c r="AN113" s="37" t="e">
        <f>IF(AND(H113&lt;1920),VLOOKUP(K113,Masterh!$F$11:$P$29,11),IF(AND(H113&gt;=1920,H113&lt;1941),VLOOKUP(K113,Masterh!$F$11:$P$29,11),IF(AND(H113&gt;=1941,H113&lt;1946),VLOOKUP(K113,Masterh!$F$11:$P$29,10),IF(AND(H113&gt;=1946,H113&lt;1951),VLOOKUP(K113,Masterh!$F$11:$P$29,9),IF(AND(H113&gt;=1951,H113&lt;1956),VLOOKUP(K113,Masterh!$F$11:$P$29,8),IF(AND(H113&gt;=1956,H113&lt;1961),VLOOKUP(K113,Masterh!$F$11:$P$29,7),IF(AND(H113&gt;=1961,H113&lt;1966),VLOOKUP(K113,Masterh!$F$11:$P$29,6),IF(AND(H113&gt;=1966,H113&lt;1971),VLOOKUP(K113,Masterh!$F$11:$P$29,5),IF(AND(H113&gt;=1971,H113&lt;1976),VLOOKUP(K113,Masterh!$F$11:$P$29,4),IF(AND(H113&gt;=1976,H113&lt;1981),VLOOKUP(K113,Masterh!$F$11:$P$29,3),IF(AND(H113&gt;=1981,H113&lt;1986),VLOOKUP(K113,Masterh!$F$11:$P$29,2),"SENIOR")))))))))))</f>
        <v>#N/A</v>
      </c>
      <c r="AO113" s="37" t="e">
        <f>IF(AND(H113&lt;1951),VLOOKUP(K113,Masterf!$F$11:$N$25,9),IF(AND(H113&gt;=1951,H113&lt;1956),VLOOKUP(K113,Masterf!$F$11:$N$25,8),IF(AND(H113&gt;=1956,H113&lt;1961),VLOOKUP(K113,Masterf!$F$11:$N$25,7),IF(AND(H113&gt;=1961,H113&lt;1966),VLOOKUP(K113,Masterf!$F$11:$N$25,6),IF(AND(H113&gt;=1966,H113&lt;1971),VLOOKUP(K113,Masterf!$F$11:$N$25,5),IF(AND(H113&gt;=1971,H113&lt;1976),VLOOKUP(K113,Masterf!$F$11:$N$25,4),IF(AND(H113&gt;=1976,H113&lt;1981),VLOOKUP(K113,Masterf!$F$11:$N$25,3),IF(AND(H113&gt;=1981,H113&lt;1986),VLOOKUP(K113,Masterf!$F$11:$N$25,2),"SENIOR"))))))))</f>
        <v>#N/A</v>
      </c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</row>
    <row r="114" spans="2:124" s="5" customFormat="1" ht="30" customHeight="1" x14ac:dyDescent="0.2">
      <c r="B114" s="170"/>
      <c r="C114" s="171"/>
      <c r="D114" s="172"/>
      <c r="E114" s="173"/>
      <c r="F114" s="174" t="s">
        <v>30</v>
      </c>
      <c r="G114" s="175" t="s">
        <v>30</v>
      </c>
      <c r="H114" s="176"/>
      <c r="I114" s="177"/>
      <c r="J114" s="178"/>
      <c r="K114" s="179"/>
      <c r="L114" s="180"/>
      <c r="M114" s="181"/>
      <c r="N114" s="181"/>
      <c r="O114" s="182" t="str">
        <f t="shared" si="3"/>
        <v/>
      </c>
      <c r="P114" s="180"/>
      <c r="Q114" s="181"/>
      <c r="R114" s="181"/>
      <c r="S114" s="182" t="str">
        <f t="shared" si="4"/>
        <v/>
      </c>
      <c r="T114" s="207" t="str">
        <f t="shared" si="5"/>
        <v/>
      </c>
      <c r="U114" s="183" t="str">
        <f t="shared" si="12"/>
        <v xml:space="preserve">   </v>
      </c>
      <c r="V114" s="184" t="str">
        <f t="shared" si="6"/>
        <v xml:space="preserve"> </v>
      </c>
      <c r="W114" s="185" t="str">
        <f t="shared" si="7"/>
        <v/>
      </c>
      <c r="X114" s="209" t="str">
        <f>IF(E114="","",W114*VLOOKUP(2020-H114,Masterh!C$17:D$72,2,FALSE))</f>
        <v/>
      </c>
      <c r="Y114" s="73"/>
      <c r="AA114" s="37"/>
      <c r="AB114" s="32" t="e">
        <f>IF(E114="H",T114-HLOOKUP(V114,Masterh!$C$1:$CX$9,2,FALSE),T114-HLOOKUP(V114,Masterf!$C$1:$CD$9,2,FALSE))</f>
        <v>#VALUE!</v>
      </c>
      <c r="AC114" s="32" t="e">
        <f>IF(E114="H",T114-HLOOKUP(V114,Masterh!$C$1:$CX$9,3,FALSE),T114-HLOOKUP(V114,Masterf!$C$1:$CD$9,3,FALSE))</f>
        <v>#VALUE!</v>
      </c>
      <c r="AD114" s="32" t="e">
        <f>IF(E114="H",T114-HLOOKUP(V114,Masterh!$C$1:$CX$9,4,FALSE),T114-HLOOKUP(V114,Masterf!$C$1:$CD$9,4,FALSE))</f>
        <v>#VALUE!</v>
      </c>
      <c r="AE114" s="32" t="e">
        <f>IF(E114="H",T114-HLOOKUP(V114,Masterh!$C$1:$CX$9,5,FALSE),T114-HLOOKUP(V114,Masterf!$C$1:$CD$9,5,FALSE))</f>
        <v>#VALUE!</v>
      </c>
      <c r="AF114" s="32" t="e">
        <f>IF(E114="H",T114-HLOOKUP(V114,Masterh!$C$1:$CX$9,6,FALSE),T114-HLOOKUP(V114,Masterf!$C$1:$CD$9,6,FALSE))</f>
        <v>#VALUE!</v>
      </c>
      <c r="AG114" s="32" t="e">
        <f>IF(E114="H",T114-HLOOKUP(V114,Masterh!$C$1:$CX$9,7,FALSE),T114-HLOOKUP(V114,Masterf!$C$1:$CD$9,7,FALSE))</f>
        <v>#VALUE!</v>
      </c>
      <c r="AH114" s="32" t="e">
        <f>IF(E114="H",T114-HLOOKUP(V114,Masterh!$C$1:$CX$9,8,FALSE),T114-HLOOKUP(V114,Masterf!$C$1:$CD$9,8,FALSE))</f>
        <v>#VALUE!</v>
      </c>
      <c r="AI114" s="32" t="e">
        <f>IF(E114="H",T114-HLOOKUP(V114,Masterh!$C$1:$CX$9,9,FALSE),T114-HLOOKUP(V114,Masterf!$C$1:$CD$9,9,FALSE))</f>
        <v>#VALUE!</v>
      </c>
      <c r="AJ114" s="51" t="str">
        <f t="shared" si="9"/>
        <v xml:space="preserve"> </v>
      </c>
      <c r="AK114" s="37"/>
      <c r="AL114" s="52" t="str">
        <f t="shared" si="10"/>
        <v xml:space="preserve"> </v>
      </c>
      <c r="AM114" s="53" t="str">
        <f t="shared" si="11"/>
        <v xml:space="preserve"> </v>
      </c>
      <c r="AN114" s="37" t="e">
        <f>IF(AND(H114&lt;1920),VLOOKUP(K114,Masterh!$F$11:$P$29,11),IF(AND(H114&gt;=1920,H114&lt;1941),VLOOKUP(K114,Masterh!$F$11:$P$29,11),IF(AND(H114&gt;=1941,H114&lt;1946),VLOOKUP(K114,Masterh!$F$11:$P$29,10),IF(AND(H114&gt;=1946,H114&lt;1951),VLOOKUP(K114,Masterh!$F$11:$P$29,9),IF(AND(H114&gt;=1951,H114&lt;1956),VLOOKUP(K114,Masterh!$F$11:$P$29,8),IF(AND(H114&gt;=1956,H114&lt;1961),VLOOKUP(K114,Masterh!$F$11:$P$29,7),IF(AND(H114&gt;=1961,H114&lt;1966),VLOOKUP(K114,Masterh!$F$11:$P$29,6),IF(AND(H114&gt;=1966,H114&lt;1971),VLOOKUP(K114,Masterh!$F$11:$P$29,5),IF(AND(H114&gt;=1971,H114&lt;1976),VLOOKUP(K114,Masterh!$F$11:$P$29,4),IF(AND(H114&gt;=1976,H114&lt;1981),VLOOKUP(K114,Masterh!$F$11:$P$29,3),IF(AND(H114&gt;=1981,H114&lt;1986),VLOOKUP(K114,Masterh!$F$11:$P$29,2),"SENIOR")))))))))))</f>
        <v>#N/A</v>
      </c>
      <c r="AO114" s="37" t="e">
        <f>IF(AND(H114&lt;1951),VLOOKUP(K114,Masterf!$F$11:$N$25,9),IF(AND(H114&gt;=1951,H114&lt;1956),VLOOKUP(K114,Masterf!$F$11:$N$25,8),IF(AND(H114&gt;=1956,H114&lt;1961),VLOOKUP(K114,Masterf!$F$11:$N$25,7),IF(AND(H114&gt;=1961,H114&lt;1966),VLOOKUP(K114,Masterf!$F$11:$N$25,6),IF(AND(H114&gt;=1966,H114&lt;1971),VLOOKUP(K114,Masterf!$F$11:$N$25,5),IF(AND(H114&gt;=1971,H114&lt;1976),VLOOKUP(K114,Masterf!$F$11:$N$25,4),IF(AND(H114&gt;=1976,H114&lt;1981),VLOOKUP(K114,Masterf!$F$11:$N$25,3),IF(AND(H114&gt;=1981,H114&lt;1986),VLOOKUP(K114,Masterf!$F$11:$N$25,2),"SENIOR"))))))))</f>
        <v>#N/A</v>
      </c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</row>
    <row r="115" spans="2:124" s="5" customFormat="1" ht="30" customHeight="1" x14ac:dyDescent="0.2">
      <c r="B115" s="170"/>
      <c r="C115" s="171"/>
      <c r="D115" s="172"/>
      <c r="E115" s="173"/>
      <c r="F115" s="174" t="s">
        <v>30</v>
      </c>
      <c r="G115" s="175" t="s">
        <v>30</v>
      </c>
      <c r="H115" s="176"/>
      <c r="I115" s="177"/>
      <c r="J115" s="178"/>
      <c r="K115" s="179"/>
      <c r="L115" s="180"/>
      <c r="M115" s="181"/>
      <c r="N115" s="181"/>
      <c r="O115" s="182" t="str">
        <f t="shared" si="3"/>
        <v/>
      </c>
      <c r="P115" s="180"/>
      <c r="Q115" s="181"/>
      <c r="R115" s="181"/>
      <c r="S115" s="182" t="str">
        <f t="shared" si="4"/>
        <v/>
      </c>
      <c r="T115" s="207" t="str">
        <f t="shared" si="5"/>
        <v/>
      </c>
      <c r="U115" s="183" t="str">
        <f t="shared" si="12"/>
        <v xml:space="preserve">   </v>
      </c>
      <c r="V115" s="184" t="str">
        <f t="shared" si="6"/>
        <v xml:space="preserve"> </v>
      </c>
      <c r="W115" s="185" t="str">
        <f t="shared" si="7"/>
        <v/>
      </c>
      <c r="X115" s="209" t="str">
        <f>IF(E115="","",W115*VLOOKUP(2020-H115,Masterh!C$17:D$72,2,FALSE))</f>
        <v/>
      </c>
      <c r="Y115" s="73"/>
      <c r="AA115" s="37"/>
      <c r="AB115" s="32" t="e">
        <f>IF(E115="H",T115-HLOOKUP(V115,Masterh!$C$1:$CX$9,2,FALSE),T115-HLOOKUP(V115,Masterf!$C$1:$CD$9,2,FALSE))</f>
        <v>#VALUE!</v>
      </c>
      <c r="AC115" s="32" t="e">
        <f>IF(E115="H",T115-HLOOKUP(V115,Masterh!$C$1:$CX$9,3,FALSE),T115-HLOOKUP(V115,Masterf!$C$1:$CD$9,3,FALSE))</f>
        <v>#VALUE!</v>
      </c>
      <c r="AD115" s="32" t="e">
        <f>IF(E115="H",T115-HLOOKUP(V115,Masterh!$C$1:$CX$9,4,FALSE),T115-HLOOKUP(V115,Masterf!$C$1:$CD$9,4,FALSE))</f>
        <v>#VALUE!</v>
      </c>
      <c r="AE115" s="32" t="e">
        <f>IF(E115="H",T115-HLOOKUP(V115,Masterh!$C$1:$CX$9,5,FALSE),T115-HLOOKUP(V115,Masterf!$C$1:$CD$9,5,FALSE))</f>
        <v>#VALUE!</v>
      </c>
      <c r="AF115" s="32" t="e">
        <f>IF(E115="H",T115-HLOOKUP(V115,Masterh!$C$1:$CX$9,6,FALSE),T115-HLOOKUP(V115,Masterf!$C$1:$CD$9,6,FALSE))</f>
        <v>#VALUE!</v>
      </c>
      <c r="AG115" s="32" t="e">
        <f>IF(E115="H",T115-HLOOKUP(V115,Masterh!$C$1:$CX$9,7,FALSE),T115-HLOOKUP(V115,Masterf!$C$1:$CD$9,7,FALSE))</f>
        <v>#VALUE!</v>
      </c>
      <c r="AH115" s="32" t="e">
        <f>IF(E115="H",T115-HLOOKUP(V115,Masterh!$C$1:$CX$9,8,FALSE),T115-HLOOKUP(V115,Masterf!$C$1:$CD$9,8,FALSE))</f>
        <v>#VALUE!</v>
      </c>
      <c r="AI115" s="32" t="e">
        <f>IF(E115="H",T115-HLOOKUP(V115,Masterh!$C$1:$CX$9,9,FALSE),T115-HLOOKUP(V115,Masterf!$C$1:$CD$9,9,FALSE))</f>
        <v>#VALUE!</v>
      </c>
      <c r="AJ115" s="51" t="str">
        <f t="shared" si="9"/>
        <v xml:space="preserve"> </v>
      </c>
      <c r="AK115" s="37"/>
      <c r="AL115" s="52" t="str">
        <f t="shared" si="10"/>
        <v xml:space="preserve"> </v>
      </c>
      <c r="AM115" s="53" t="str">
        <f t="shared" si="11"/>
        <v xml:space="preserve"> </v>
      </c>
      <c r="AN115" s="37" t="e">
        <f>IF(AND(H115&lt;1920),VLOOKUP(K115,Masterh!$F$11:$P$29,11),IF(AND(H115&gt;=1920,H115&lt;1941),VLOOKUP(K115,Masterh!$F$11:$P$29,11),IF(AND(H115&gt;=1941,H115&lt;1946),VLOOKUP(K115,Masterh!$F$11:$P$29,10),IF(AND(H115&gt;=1946,H115&lt;1951),VLOOKUP(K115,Masterh!$F$11:$P$29,9),IF(AND(H115&gt;=1951,H115&lt;1956),VLOOKUP(K115,Masterh!$F$11:$P$29,8),IF(AND(H115&gt;=1956,H115&lt;1961),VLOOKUP(K115,Masterh!$F$11:$P$29,7),IF(AND(H115&gt;=1961,H115&lt;1966),VLOOKUP(K115,Masterh!$F$11:$P$29,6),IF(AND(H115&gt;=1966,H115&lt;1971),VLOOKUP(K115,Masterh!$F$11:$P$29,5),IF(AND(H115&gt;=1971,H115&lt;1976),VLOOKUP(K115,Masterh!$F$11:$P$29,4),IF(AND(H115&gt;=1976,H115&lt;1981),VLOOKUP(K115,Masterh!$F$11:$P$29,3),IF(AND(H115&gt;=1981,H115&lt;1986),VLOOKUP(K115,Masterh!$F$11:$P$29,2),"SENIOR")))))))))))</f>
        <v>#N/A</v>
      </c>
      <c r="AO115" s="37" t="e">
        <f>IF(AND(H115&lt;1951),VLOOKUP(K115,Masterf!$F$11:$N$25,9),IF(AND(H115&gt;=1951,H115&lt;1956),VLOOKUP(K115,Masterf!$F$11:$N$25,8),IF(AND(H115&gt;=1956,H115&lt;1961),VLOOKUP(K115,Masterf!$F$11:$N$25,7),IF(AND(H115&gt;=1961,H115&lt;1966),VLOOKUP(K115,Masterf!$F$11:$N$25,6),IF(AND(H115&gt;=1966,H115&lt;1971),VLOOKUP(K115,Masterf!$F$11:$N$25,5),IF(AND(H115&gt;=1971,H115&lt;1976),VLOOKUP(K115,Masterf!$F$11:$N$25,4),IF(AND(H115&gt;=1976,H115&lt;1981),VLOOKUP(K115,Masterf!$F$11:$N$25,3),IF(AND(H115&gt;=1981,H115&lt;1986),VLOOKUP(K115,Masterf!$F$11:$N$25,2),"SENIOR"))))))))</f>
        <v>#N/A</v>
      </c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</row>
    <row r="116" spans="2:124" s="5" customFormat="1" ht="30" customHeight="1" x14ac:dyDescent="0.2">
      <c r="B116" s="170"/>
      <c r="C116" s="171"/>
      <c r="D116" s="172"/>
      <c r="E116" s="173"/>
      <c r="F116" s="174" t="s">
        <v>30</v>
      </c>
      <c r="G116" s="175" t="s">
        <v>30</v>
      </c>
      <c r="H116" s="176"/>
      <c r="I116" s="177"/>
      <c r="J116" s="178"/>
      <c r="K116" s="179"/>
      <c r="L116" s="180"/>
      <c r="M116" s="181"/>
      <c r="N116" s="181"/>
      <c r="O116" s="182" t="str">
        <f t="shared" si="3"/>
        <v/>
      </c>
      <c r="P116" s="180"/>
      <c r="Q116" s="181"/>
      <c r="R116" s="181"/>
      <c r="S116" s="182" t="str">
        <f t="shared" si="4"/>
        <v/>
      </c>
      <c r="T116" s="207" t="str">
        <f t="shared" si="5"/>
        <v/>
      </c>
      <c r="U116" s="183" t="str">
        <f t="shared" si="12"/>
        <v xml:space="preserve">   </v>
      </c>
      <c r="V116" s="184" t="str">
        <f t="shared" si="6"/>
        <v xml:space="preserve"> </v>
      </c>
      <c r="W116" s="185" t="str">
        <f t="shared" si="7"/>
        <v/>
      </c>
      <c r="X116" s="209" t="str">
        <f>IF(E116="","",W116*VLOOKUP(2020-H116,Masterh!C$17:D$72,2,FALSE))</f>
        <v/>
      </c>
      <c r="Y116" s="73"/>
      <c r="AA116" s="37"/>
      <c r="AB116" s="32" t="e">
        <f>IF(E116="H",T116-HLOOKUP(V116,Masterh!$C$1:$CX$9,2,FALSE),T116-HLOOKUP(V116,Masterf!$C$1:$CD$9,2,FALSE))</f>
        <v>#VALUE!</v>
      </c>
      <c r="AC116" s="32" t="e">
        <f>IF(E116="H",T116-HLOOKUP(V116,Masterh!$C$1:$CX$9,3,FALSE),T116-HLOOKUP(V116,Masterf!$C$1:$CD$9,3,FALSE))</f>
        <v>#VALUE!</v>
      </c>
      <c r="AD116" s="32" t="e">
        <f>IF(E116="H",T116-HLOOKUP(V116,Masterh!$C$1:$CX$9,4,FALSE),T116-HLOOKUP(V116,Masterf!$C$1:$CD$9,4,FALSE))</f>
        <v>#VALUE!</v>
      </c>
      <c r="AE116" s="32" t="e">
        <f>IF(E116="H",T116-HLOOKUP(V116,Masterh!$C$1:$CX$9,5,FALSE),T116-HLOOKUP(V116,Masterf!$C$1:$CD$9,5,FALSE))</f>
        <v>#VALUE!</v>
      </c>
      <c r="AF116" s="32" t="e">
        <f>IF(E116="H",T116-HLOOKUP(V116,Masterh!$C$1:$CX$9,6,FALSE),T116-HLOOKUP(V116,Masterf!$C$1:$CD$9,6,FALSE))</f>
        <v>#VALUE!</v>
      </c>
      <c r="AG116" s="32" t="e">
        <f>IF(E116="H",T116-HLOOKUP(V116,Masterh!$C$1:$CX$9,7,FALSE),T116-HLOOKUP(V116,Masterf!$C$1:$CD$9,7,FALSE))</f>
        <v>#VALUE!</v>
      </c>
      <c r="AH116" s="32" t="e">
        <f>IF(E116="H",T116-HLOOKUP(V116,Masterh!$C$1:$CX$9,8,FALSE),T116-HLOOKUP(V116,Masterf!$C$1:$CD$9,8,FALSE))</f>
        <v>#VALUE!</v>
      </c>
      <c r="AI116" s="32" t="e">
        <f>IF(E116="H",T116-HLOOKUP(V116,Masterh!$C$1:$CX$9,9,FALSE),T116-HLOOKUP(V116,Masterf!$C$1:$CD$9,9,FALSE))</f>
        <v>#VALUE!</v>
      </c>
      <c r="AJ116" s="51" t="str">
        <f t="shared" si="9"/>
        <v xml:space="preserve"> </v>
      </c>
      <c r="AK116" s="37"/>
      <c r="AL116" s="52" t="str">
        <f t="shared" si="10"/>
        <v xml:space="preserve"> </v>
      </c>
      <c r="AM116" s="53" t="str">
        <f t="shared" si="11"/>
        <v xml:space="preserve"> </v>
      </c>
      <c r="AN116" s="37" t="e">
        <f>IF(AND(H116&lt;1920),VLOOKUP(K116,Masterh!$F$11:$P$29,11),IF(AND(H116&gt;=1920,H116&lt;1941),VLOOKUP(K116,Masterh!$F$11:$P$29,11),IF(AND(H116&gt;=1941,H116&lt;1946),VLOOKUP(K116,Masterh!$F$11:$P$29,10),IF(AND(H116&gt;=1946,H116&lt;1951),VLOOKUP(K116,Masterh!$F$11:$P$29,9),IF(AND(H116&gt;=1951,H116&lt;1956),VLOOKUP(K116,Masterh!$F$11:$P$29,8),IF(AND(H116&gt;=1956,H116&lt;1961),VLOOKUP(K116,Masterh!$F$11:$P$29,7),IF(AND(H116&gt;=1961,H116&lt;1966),VLOOKUP(K116,Masterh!$F$11:$P$29,6),IF(AND(H116&gt;=1966,H116&lt;1971),VLOOKUP(K116,Masterh!$F$11:$P$29,5),IF(AND(H116&gt;=1971,H116&lt;1976),VLOOKUP(K116,Masterh!$F$11:$P$29,4),IF(AND(H116&gt;=1976,H116&lt;1981),VLOOKUP(K116,Masterh!$F$11:$P$29,3),IF(AND(H116&gt;=1981,H116&lt;1986),VLOOKUP(K116,Masterh!$F$11:$P$29,2),"SENIOR")))))))))))</f>
        <v>#N/A</v>
      </c>
      <c r="AO116" s="37" t="e">
        <f>IF(AND(H116&lt;1951),VLOOKUP(K116,Masterf!$F$11:$N$25,9),IF(AND(H116&gt;=1951,H116&lt;1956),VLOOKUP(K116,Masterf!$F$11:$N$25,8),IF(AND(H116&gt;=1956,H116&lt;1961),VLOOKUP(K116,Masterf!$F$11:$N$25,7),IF(AND(H116&gt;=1961,H116&lt;1966),VLOOKUP(K116,Masterf!$F$11:$N$25,6),IF(AND(H116&gt;=1966,H116&lt;1971),VLOOKUP(K116,Masterf!$F$11:$N$25,5),IF(AND(H116&gt;=1971,H116&lt;1976),VLOOKUP(K116,Masterf!$F$11:$N$25,4),IF(AND(H116&gt;=1976,H116&lt;1981),VLOOKUP(K116,Masterf!$F$11:$N$25,3),IF(AND(H116&gt;=1981,H116&lt;1986),VLOOKUP(K116,Masterf!$F$11:$N$25,2),"SENIOR"))))))))</f>
        <v>#N/A</v>
      </c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</row>
    <row r="117" spans="2:124" s="5" customFormat="1" ht="30" customHeight="1" x14ac:dyDescent="0.2">
      <c r="B117" s="170"/>
      <c r="C117" s="171"/>
      <c r="D117" s="172"/>
      <c r="E117" s="173"/>
      <c r="F117" s="174" t="s">
        <v>30</v>
      </c>
      <c r="G117" s="175" t="s">
        <v>30</v>
      </c>
      <c r="H117" s="176"/>
      <c r="I117" s="177"/>
      <c r="J117" s="178"/>
      <c r="K117" s="179"/>
      <c r="L117" s="180"/>
      <c r="M117" s="181"/>
      <c r="N117" s="181"/>
      <c r="O117" s="182" t="str">
        <f t="shared" si="3"/>
        <v/>
      </c>
      <c r="P117" s="180"/>
      <c r="Q117" s="181"/>
      <c r="R117" s="181"/>
      <c r="S117" s="182" t="str">
        <f t="shared" si="4"/>
        <v/>
      </c>
      <c r="T117" s="207" t="str">
        <f t="shared" si="5"/>
        <v/>
      </c>
      <c r="U117" s="183" t="str">
        <f t="shared" si="12"/>
        <v xml:space="preserve">   </v>
      </c>
      <c r="V117" s="184" t="str">
        <f t="shared" si="6"/>
        <v xml:space="preserve"> </v>
      </c>
      <c r="W117" s="185" t="str">
        <f t="shared" si="7"/>
        <v/>
      </c>
      <c r="X117" s="209" t="str">
        <f>IF(E117="","",W117*VLOOKUP(2020-H117,Masterh!C$17:D$72,2,FALSE))</f>
        <v/>
      </c>
      <c r="Y117" s="73"/>
      <c r="AA117" s="37"/>
      <c r="AB117" s="32" t="e">
        <f>IF(E117="H",T117-HLOOKUP(V117,Masterh!$C$1:$CX$9,2,FALSE),T117-HLOOKUP(V117,Masterf!$C$1:$CD$9,2,FALSE))</f>
        <v>#VALUE!</v>
      </c>
      <c r="AC117" s="32" t="e">
        <f>IF(E117="H",T117-HLOOKUP(V117,Masterh!$C$1:$CX$9,3,FALSE),T117-HLOOKUP(V117,Masterf!$C$1:$CD$9,3,FALSE))</f>
        <v>#VALUE!</v>
      </c>
      <c r="AD117" s="32" t="e">
        <f>IF(E117="H",T117-HLOOKUP(V117,Masterh!$C$1:$CX$9,4,FALSE),T117-HLOOKUP(V117,Masterf!$C$1:$CD$9,4,FALSE))</f>
        <v>#VALUE!</v>
      </c>
      <c r="AE117" s="32" t="e">
        <f>IF(E117="H",T117-HLOOKUP(V117,Masterh!$C$1:$CX$9,5,FALSE),T117-HLOOKUP(V117,Masterf!$C$1:$CD$9,5,FALSE))</f>
        <v>#VALUE!</v>
      </c>
      <c r="AF117" s="32" t="e">
        <f>IF(E117="H",T117-HLOOKUP(V117,Masterh!$C$1:$CX$9,6,FALSE),T117-HLOOKUP(V117,Masterf!$C$1:$CD$9,6,FALSE))</f>
        <v>#VALUE!</v>
      </c>
      <c r="AG117" s="32" t="e">
        <f>IF(E117="H",T117-HLOOKUP(V117,Masterh!$C$1:$CX$9,7,FALSE),T117-HLOOKUP(V117,Masterf!$C$1:$CD$9,7,FALSE))</f>
        <v>#VALUE!</v>
      </c>
      <c r="AH117" s="32" t="e">
        <f>IF(E117="H",T117-HLOOKUP(V117,Masterh!$C$1:$CX$9,8,FALSE),T117-HLOOKUP(V117,Masterf!$C$1:$CD$9,8,FALSE))</f>
        <v>#VALUE!</v>
      </c>
      <c r="AI117" s="32" t="e">
        <f>IF(E117="H",T117-HLOOKUP(V117,Masterh!$C$1:$CX$9,9,FALSE),T117-HLOOKUP(V117,Masterf!$C$1:$CD$9,9,FALSE))</f>
        <v>#VALUE!</v>
      </c>
      <c r="AJ117" s="51" t="str">
        <f t="shared" si="9"/>
        <v xml:space="preserve"> </v>
      </c>
      <c r="AK117" s="37"/>
      <c r="AL117" s="52" t="str">
        <f t="shared" si="10"/>
        <v xml:space="preserve"> </v>
      </c>
      <c r="AM117" s="53" t="str">
        <f t="shared" si="11"/>
        <v xml:space="preserve"> </v>
      </c>
      <c r="AN117" s="37" t="e">
        <f>IF(AND(H117&lt;1920),VLOOKUP(K117,Masterh!$F$11:$P$29,11),IF(AND(H117&gt;=1920,H117&lt;1941),VLOOKUP(K117,Masterh!$F$11:$P$29,11),IF(AND(H117&gt;=1941,H117&lt;1946),VLOOKUP(K117,Masterh!$F$11:$P$29,10),IF(AND(H117&gt;=1946,H117&lt;1951),VLOOKUP(K117,Masterh!$F$11:$P$29,9),IF(AND(H117&gt;=1951,H117&lt;1956),VLOOKUP(K117,Masterh!$F$11:$P$29,8),IF(AND(H117&gt;=1956,H117&lt;1961),VLOOKUP(K117,Masterh!$F$11:$P$29,7),IF(AND(H117&gt;=1961,H117&lt;1966),VLOOKUP(K117,Masterh!$F$11:$P$29,6),IF(AND(H117&gt;=1966,H117&lt;1971),VLOOKUP(K117,Masterh!$F$11:$P$29,5),IF(AND(H117&gt;=1971,H117&lt;1976),VLOOKUP(K117,Masterh!$F$11:$P$29,4),IF(AND(H117&gt;=1976,H117&lt;1981),VLOOKUP(K117,Masterh!$F$11:$P$29,3),IF(AND(H117&gt;=1981,H117&lt;1986),VLOOKUP(K117,Masterh!$F$11:$P$29,2),"SENIOR")))))))))))</f>
        <v>#N/A</v>
      </c>
      <c r="AO117" s="37" t="e">
        <f>IF(AND(H117&lt;1951),VLOOKUP(K117,Masterf!$F$11:$N$25,9),IF(AND(H117&gt;=1951,H117&lt;1956),VLOOKUP(K117,Masterf!$F$11:$N$25,8),IF(AND(H117&gt;=1956,H117&lt;1961),VLOOKUP(K117,Masterf!$F$11:$N$25,7),IF(AND(H117&gt;=1961,H117&lt;1966),VLOOKUP(K117,Masterf!$F$11:$N$25,6),IF(AND(H117&gt;=1966,H117&lt;1971),VLOOKUP(K117,Masterf!$F$11:$N$25,5),IF(AND(H117&gt;=1971,H117&lt;1976),VLOOKUP(K117,Masterf!$F$11:$N$25,4),IF(AND(H117&gt;=1976,H117&lt;1981),VLOOKUP(K117,Masterf!$F$11:$N$25,3),IF(AND(H117&gt;=1981,H117&lt;1986),VLOOKUP(K117,Masterf!$F$11:$N$25,2),"SENIOR"))))))))</f>
        <v>#N/A</v>
      </c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</row>
    <row r="118" spans="2:124" s="5" customFormat="1" ht="30" customHeight="1" x14ac:dyDescent="0.2">
      <c r="B118" s="170"/>
      <c r="C118" s="171"/>
      <c r="D118" s="172"/>
      <c r="E118" s="173"/>
      <c r="F118" s="174" t="s">
        <v>30</v>
      </c>
      <c r="G118" s="175" t="s">
        <v>30</v>
      </c>
      <c r="H118" s="176"/>
      <c r="I118" s="177"/>
      <c r="J118" s="178" t="s">
        <v>30</v>
      </c>
      <c r="K118" s="179"/>
      <c r="L118" s="180"/>
      <c r="M118" s="181"/>
      <c r="N118" s="181"/>
      <c r="O118" s="182" t="str">
        <f t="shared" si="3"/>
        <v/>
      </c>
      <c r="P118" s="180"/>
      <c r="Q118" s="181"/>
      <c r="R118" s="181"/>
      <c r="S118" s="182" t="str">
        <f t="shared" si="4"/>
        <v/>
      </c>
      <c r="T118" s="207" t="str">
        <f t="shared" si="5"/>
        <v/>
      </c>
      <c r="U118" s="183" t="str">
        <f t="shared" si="12"/>
        <v xml:space="preserve">   </v>
      </c>
      <c r="V118" s="184" t="str">
        <f t="shared" si="6"/>
        <v xml:space="preserve"> </v>
      </c>
      <c r="W118" s="185" t="str">
        <f t="shared" si="7"/>
        <v/>
      </c>
      <c r="X118" s="209" t="str">
        <f>IF(E118="","",W118*VLOOKUP(2020-H118,Masterh!C$17:D$72,2,FALSE))</f>
        <v/>
      </c>
      <c r="Y118" s="73"/>
      <c r="AA118" s="37"/>
      <c r="AB118" s="32" t="e">
        <f>IF(E118="H",T118-HLOOKUP(V118,Masterh!$C$1:$CX$9,2,FALSE),T118-HLOOKUP(V118,Masterf!$C$1:$CD$9,2,FALSE))</f>
        <v>#VALUE!</v>
      </c>
      <c r="AC118" s="32" t="e">
        <f>IF(E118="H",T118-HLOOKUP(V118,Masterh!$C$1:$CX$9,3,FALSE),T118-HLOOKUP(V118,Masterf!$C$1:$CD$9,3,FALSE))</f>
        <v>#VALUE!</v>
      </c>
      <c r="AD118" s="32" t="e">
        <f>IF(E118="H",T118-HLOOKUP(V118,Masterh!$C$1:$CX$9,4,FALSE),T118-HLOOKUP(V118,Masterf!$C$1:$CD$9,4,FALSE))</f>
        <v>#VALUE!</v>
      </c>
      <c r="AE118" s="32" t="e">
        <f>IF(E118="H",T118-HLOOKUP(V118,Masterh!$C$1:$CX$9,5,FALSE),T118-HLOOKUP(V118,Masterf!$C$1:$CD$9,5,FALSE))</f>
        <v>#VALUE!</v>
      </c>
      <c r="AF118" s="32" t="e">
        <f>IF(E118="H",T118-HLOOKUP(V118,Masterh!$C$1:$CX$9,6,FALSE),T118-HLOOKUP(V118,Masterf!$C$1:$CD$9,6,FALSE))</f>
        <v>#VALUE!</v>
      </c>
      <c r="AG118" s="32" t="e">
        <f>IF(E118="H",T118-HLOOKUP(V118,Masterh!$C$1:$CX$9,7,FALSE),T118-HLOOKUP(V118,Masterf!$C$1:$CD$9,7,FALSE))</f>
        <v>#VALUE!</v>
      </c>
      <c r="AH118" s="32" t="e">
        <f>IF(E118="H",T118-HLOOKUP(V118,Masterh!$C$1:$CX$9,8,FALSE),T118-HLOOKUP(V118,Masterf!$C$1:$CD$9,8,FALSE))</f>
        <v>#VALUE!</v>
      </c>
      <c r="AI118" s="32" t="e">
        <f>IF(E118="H",T118-HLOOKUP(V118,Masterh!$C$1:$CX$9,9,FALSE),T118-HLOOKUP(V118,Masterf!$C$1:$CD$9,9,FALSE))</f>
        <v>#VALUE!</v>
      </c>
      <c r="AJ118" s="51" t="str">
        <f t="shared" si="9"/>
        <v xml:space="preserve"> </v>
      </c>
      <c r="AK118" s="37"/>
      <c r="AL118" s="52" t="str">
        <f t="shared" si="10"/>
        <v xml:space="preserve"> </v>
      </c>
      <c r="AM118" s="53" t="str">
        <f t="shared" si="11"/>
        <v xml:space="preserve"> </v>
      </c>
      <c r="AN118" s="37" t="e">
        <f>IF(AND(H118&lt;1920),VLOOKUP(K118,Masterh!$F$11:$P$29,11),IF(AND(H118&gt;=1920,H118&lt;1941),VLOOKUP(K118,Masterh!$F$11:$P$29,11),IF(AND(H118&gt;=1941,H118&lt;1946),VLOOKUP(K118,Masterh!$F$11:$P$29,10),IF(AND(H118&gt;=1946,H118&lt;1951),VLOOKUP(K118,Masterh!$F$11:$P$29,9),IF(AND(H118&gt;=1951,H118&lt;1956),VLOOKUP(K118,Masterh!$F$11:$P$29,8),IF(AND(H118&gt;=1956,H118&lt;1961),VLOOKUP(K118,Masterh!$F$11:$P$29,7),IF(AND(H118&gt;=1961,H118&lt;1966),VLOOKUP(K118,Masterh!$F$11:$P$29,6),IF(AND(H118&gt;=1966,H118&lt;1971),VLOOKUP(K118,Masterh!$F$11:$P$29,5),IF(AND(H118&gt;=1971,H118&lt;1976),VLOOKUP(K118,Masterh!$F$11:$P$29,4),IF(AND(H118&gt;=1976,H118&lt;1981),VLOOKUP(K118,Masterh!$F$11:$P$29,3),IF(AND(H118&gt;=1981,H118&lt;1986),VLOOKUP(K118,Masterh!$F$11:$P$29,2),"SENIOR")))))))))))</f>
        <v>#N/A</v>
      </c>
      <c r="AO118" s="37" t="e">
        <f>IF(AND(H118&lt;1951),VLOOKUP(K118,Masterf!$F$11:$N$25,9),IF(AND(H118&gt;=1951,H118&lt;1956),VLOOKUP(K118,Masterf!$F$11:$N$25,8),IF(AND(H118&gt;=1956,H118&lt;1961),VLOOKUP(K118,Masterf!$F$11:$N$25,7),IF(AND(H118&gt;=1961,H118&lt;1966),VLOOKUP(K118,Masterf!$F$11:$N$25,6),IF(AND(H118&gt;=1966,H118&lt;1971),VLOOKUP(K118,Masterf!$F$11:$N$25,5),IF(AND(H118&gt;=1971,H118&lt;1976),VLOOKUP(K118,Masterf!$F$11:$N$25,4),IF(AND(H118&gt;=1976,H118&lt;1981),VLOOKUP(K118,Masterf!$F$11:$N$25,3),IF(AND(H118&gt;=1981,H118&lt;1986),VLOOKUP(K118,Masterf!$F$11:$N$25,2),"SENIOR"))))))))</f>
        <v>#N/A</v>
      </c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</row>
    <row r="119" spans="2:124" s="5" customFormat="1" ht="30" customHeight="1" x14ac:dyDescent="0.2">
      <c r="B119" s="170"/>
      <c r="C119" s="171"/>
      <c r="D119" s="172"/>
      <c r="E119" s="173"/>
      <c r="F119" s="174" t="s">
        <v>30</v>
      </c>
      <c r="G119" s="175" t="s">
        <v>30</v>
      </c>
      <c r="H119" s="176"/>
      <c r="I119" s="177"/>
      <c r="J119" s="178" t="s">
        <v>30</v>
      </c>
      <c r="K119" s="179"/>
      <c r="L119" s="180"/>
      <c r="M119" s="181"/>
      <c r="N119" s="181"/>
      <c r="O119" s="182" t="str">
        <f t="shared" si="3"/>
        <v/>
      </c>
      <c r="P119" s="180"/>
      <c r="Q119" s="181"/>
      <c r="R119" s="181"/>
      <c r="S119" s="182" t="str">
        <f t="shared" si="4"/>
        <v/>
      </c>
      <c r="T119" s="207" t="str">
        <f t="shared" si="5"/>
        <v/>
      </c>
      <c r="U119" s="183" t="str">
        <f t="shared" si="12"/>
        <v xml:space="preserve">   </v>
      </c>
      <c r="V119" s="184" t="str">
        <f t="shared" si="6"/>
        <v xml:space="preserve"> </v>
      </c>
      <c r="W119" s="185" t="str">
        <f t="shared" si="7"/>
        <v/>
      </c>
      <c r="X119" s="209" t="str">
        <f>IF(E119="","",W119*VLOOKUP(2020-H119,Masterh!C$17:D$72,2,FALSE))</f>
        <v/>
      </c>
      <c r="Y119" s="73"/>
      <c r="AA119" s="37"/>
      <c r="AB119" s="32" t="e">
        <f>IF(E119="H",T119-HLOOKUP(V119,Masterh!$C$1:$CX$9,2,FALSE),T119-HLOOKUP(V119,Masterf!$C$1:$CD$9,2,FALSE))</f>
        <v>#VALUE!</v>
      </c>
      <c r="AC119" s="32" t="e">
        <f>IF(E119="H",T119-HLOOKUP(V119,Masterh!$C$1:$CX$9,3,FALSE),T119-HLOOKUP(V119,Masterf!$C$1:$CD$9,3,FALSE))</f>
        <v>#VALUE!</v>
      </c>
      <c r="AD119" s="32" t="e">
        <f>IF(E119="H",T119-HLOOKUP(V119,Masterh!$C$1:$CX$9,4,FALSE),T119-HLOOKUP(V119,Masterf!$C$1:$CD$9,4,FALSE))</f>
        <v>#VALUE!</v>
      </c>
      <c r="AE119" s="32" t="e">
        <f>IF(E119="H",T119-HLOOKUP(V119,Masterh!$C$1:$CX$9,5,FALSE),T119-HLOOKUP(V119,Masterf!$C$1:$CD$9,5,FALSE))</f>
        <v>#VALUE!</v>
      </c>
      <c r="AF119" s="32" t="e">
        <f>IF(E119="H",T119-HLOOKUP(V119,Masterh!$C$1:$CX$9,6,FALSE),T119-HLOOKUP(V119,Masterf!$C$1:$CD$9,6,FALSE))</f>
        <v>#VALUE!</v>
      </c>
      <c r="AG119" s="32" t="e">
        <f>IF(E119="H",T119-HLOOKUP(V119,Masterh!$C$1:$CX$9,7,FALSE),T119-HLOOKUP(V119,Masterf!$C$1:$CD$9,7,FALSE))</f>
        <v>#VALUE!</v>
      </c>
      <c r="AH119" s="32" t="e">
        <f>IF(E119="H",T119-HLOOKUP(V119,Masterh!$C$1:$CX$9,8,FALSE),T119-HLOOKUP(V119,Masterf!$C$1:$CD$9,8,FALSE))</f>
        <v>#VALUE!</v>
      </c>
      <c r="AI119" s="32" t="e">
        <f>IF(E119="H",T119-HLOOKUP(V119,Masterh!$C$1:$CX$9,9,FALSE),T119-HLOOKUP(V119,Masterf!$C$1:$CD$9,9,FALSE))</f>
        <v>#VALUE!</v>
      </c>
      <c r="AJ119" s="51" t="str">
        <f t="shared" si="9"/>
        <v xml:space="preserve"> </v>
      </c>
      <c r="AK119" s="37"/>
      <c r="AL119" s="52" t="str">
        <f t="shared" si="10"/>
        <v xml:space="preserve"> </v>
      </c>
      <c r="AM119" s="53" t="str">
        <f t="shared" si="11"/>
        <v xml:space="preserve"> </v>
      </c>
      <c r="AN119" s="37" t="e">
        <f>IF(AND(H119&lt;1920),VLOOKUP(K119,Masterh!$F$11:$P$29,11),IF(AND(H119&gt;=1920,H119&lt;1941),VLOOKUP(K119,Masterh!$F$11:$P$29,11),IF(AND(H119&gt;=1941,H119&lt;1946),VLOOKUP(K119,Masterh!$F$11:$P$29,10),IF(AND(H119&gt;=1946,H119&lt;1951),VLOOKUP(K119,Masterh!$F$11:$P$29,9),IF(AND(H119&gt;=1951,H119&lt;1956),VLOOKUP(K119,Masterh!$F$11:$P$29,8),IF(AND(H119&gt;=1956,H119&lt;1961),VLOOKUP(K119,Masterh!$F$11:$P$29,7),IF(AND(H119&gt;=1961,H119&lt;1966),VLOOKUP(K119,Masterh!$F$11:$P$29,6),IF(AND(H119&gt;=1966,H119&lt;1971),VLOOKUP(K119,Masterh!$F$11:$P$29,5),IF(AND(H119&gt;=1971,H119&lt;1976),VLOOKUP(K119,Masterh!$F$11:$P$29,4),IF(AND(H119&gt;=1976,H119&lt;1981),VLOOKUP(K119,Masterh!$F$11:$P$29,3),IF(AND(H119&gt;=1981,H119&lt;1986),VLOOKUP(K119,Masterh!$F$11:$P$29,2),"SENIOR")))))))))))</f>
        <v>#N/A</v>
      </c>
      <c r="AO119" s="37" t="e">
        <f>IF(AND(H119&lt;1951),VLOOKUP(K119,Masterf!$F$11:$N$25,9),IF(AND(H119&gt;=1951,H119&lt;1956),VLOOKUP(K119,Masterf!$F$11:$N$25,8),IF(AND(H119&gt;=1956,H119&lt;1961),VLOOKUP(K119,Masterf!$F$11:$N$25,7),IF(AND(H119&gt;=1961,H119&lt;1966),VLOOKUP(K119,Masterf!$F$11:$N$25,6),IF(AND(H119&gt;=1966,H119&lt;1971),VLOOKUP(K119,Masterf!$F$11:$N$25,5),IF(AND(H119&gt;=1971,H119&lt;1976),VLOOKUP(K119,Masterf!$F$11:$N$25,4),IF(AND(H119&gt;=1976,H119&lt;1981),VLOOKUP(K119,Masterf!$F$11:$N$25,3),IF(AND(H119&gt;=1981,H119&lt;1986),VLOOKUP(K119,Masterf!$F$11:$N$25,2),"SENIOR"))))))))</f>
        <v>#N/A</v>
      </c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</row>
    <row r="120" spans="2:124" s="5" customFormat="1" ht="30" customHeight="1" x14ac:dyDescent="0.2">
      <c r="B120" s="170"/>
      <c r="C120" s="171"/>
      <c r="D120" s="172"/>
      <c r="E120" s="173"/>
      <c r="F120" s="174"/>
      <c r="G120" s="175"/>
      <c r="H120" s="176"/>
      <c r="I120" s="177"/>
      <c r="J120" s="178"/>
      <c r="K120" s="179"/>
      <c r="L120" s="180"/>
      <c r="M120" s="181"/>
      <c r="N120" s="181"/>
      <c r="O120" s="182" t="str">
        <f t="shared" si="3"/>
        <v/>
      </c>
      <c r="P120" s="180"/>
      <c r="Q120" s="181"/>
      <c r="R120" s="181"/>
      <c r="S120" s="182" t="str">
        <f t="shared" si="4"/>
        <v/>
      </c>
      <c r="T120" s="207" t="str">
        <f t="shared" si="5"/>
        <v/>
      </c>
      <c r="U120" s="183" t="str">
        <f t="shared" si="12"/>
        <v xml:space="preserve">   </v>
      </c>
      <c r="V120" s="184" t="str">
        <f t="shared" si="6"/>
        <v xml:space="preserve"> </v>
      </c>
      <c r="W120" s="185" t="str">
        <f t="shared" si="7"/>
        <v/>
      </c>
      <c r="X120" s="209" t="str">
        <f>IF(E120="","",W120*VLOOKUP(2020-H120,Masterh!C$17:D$72,2,FALSE))</f>
        <v/>
      </c>
      <c r="Y120" s="73"/>
      <c r="AA120" s="37"/>
      <c r="AB120" s="32" t="e">
        <f>IF(E120="H",T120-HLOOKUP(V120,Masterh!$C$1:$CX$9,2,FALSE),T120-HLOOKUP(V120,Masterf!$C$1:$CD$9,2,FALSE))</f>
        <v>#VALUE!</v>
      </c>
      <c r="AC120" s="32" t="e">
        <f>IF(E120="H",T120-HLOOKUP(V120,Masterh!$C$1:$CX$9,3,FALSE),T120-HLOOKUP(V120,Masterf!$C$1:$CD$9,3,FALSE))</f>
        <v>#VALUE!</v>
      </c>
      <c r="AD120" s="32" t="e">
        <f>IF(E120="H",T120-HLOOKUP(V120,Masterh!$C$1:$CX$9,4,FALSE),T120-HLOOKUP(V120,Masterf!$C$1:$CD$9,4,FALSE))</f>
        <v>#VALUE!</v>
      </c>
      <c r="AE120" s="32" t="e">
        <f>IF(E120="H",T120-HLOOKUP(V120,Masterh!$C$1:$CX$9,5,FALSE),T120-HLOOKUP(V120,Masterf!$C$1:$CD$9,5,FALSE))</f>
        <v>#VALUE!</v>
      </c>
      <c r="AF120" s="32" t="e">
        <f>IF(E120="H",T120-HLOOKUP(V120,Masterh!$C$1:$CX$9,6,FALSE),T120-HLOOKUP(V120,Masterf!$C$1:$CD$9,6,FALSE))</f>
        <v>#VALUE!</v>
      </c>
      <c r="AG120" s="32" t="e">
        <f>IF(E120="H",T120-HLOOKUP(V120,Masterh!$C$1:$CX$9,7,FALSE),T120-HLOOKUP(V120,Masterf!$C$1:$CD$9,7,FALSE))</f>
        <v>#VALUE!</v>
      </c>
      <c r="AH120" s="32" t="e">
        <f>IF(E120="H",T120-HLOOKUP(V120,Masterh!$C$1:$CX$9,8,FALSE),T120-HLOOKUP(V120,Masterf!$C$1:$CD$9,8,FALSE))</f>
        <v>#VALUE!</v>
      </c>
      <c r="AI120" s="32" t="e">
        <f>IF(E120="H",T120-HLOOKUP(V120,Masterh!$C$1:$CX$9,9,FALSE),T120-HLOOKUP(V120,Masterf!$C$1:$CD$9,9,FALSE))</f>
        <v>#VALUE!</v>
      </c>
      <c r="AJ120" s="51" t="str">
        <f t="shared" si="9"/>
        <v xml:space="preserve"> </v>
      </c>
      <c r="AK120" s="37"/>
      <c r="AL120" s="52" t="str">
        <f t="shared" si="10"/>
        <v xml:space="preserve"> </v>
      </c>
      <c r="AM120" s="53" t="str">
        <f t="shared" si="11"/>
        <v xml:space="preserve"> </v>
      </c>
      <c r="AN120" s="37" t="e">
        <f>IF(AND(H120&lt;1920),VLOOKUP(K120,Masterh!$F$11:$P$29,11),IF(AND(H120&gt;=1920,H120&lt;1941),VLOOKUP(K120,Masterh!$F$11:$P$29,11),IF(AND(H120&gt;=1941,H120&lt;1946),VLOOKUP(K120,Masterh!$F$11:$P$29,10),IF(AND(H120&gt;=1946,H120&lt;1951),VLOOKUP(K120,Masterh!$F$11:$P$29,9),IF(AND(H120&gt;=1951,H120&lt;1956),VLOOKUP(K120,Masterh!$F$11:$P$29,8),IF(AND(H120&gt;=1956,H120&lt;1961),VLOOKUP(K120,Masterh!$F$11:$P$29,7),IF(AND(H120&gt;=1961,H120&lt;1966),VLOOKUP(K120,Masterh!$F$11:$P$29,6),IF(AND(H120&gt;=1966,H120&lt;1971),VLOOKUP(K120,Masterh!$F$11:$P$29,5),IF(AND(H120&gt;=1971,H120&lt;1976),VLOOKUP(K120,Masterh!$F$11:$P$29,4),IF(AND(H120&gt;=1976,H120&lt;1981),VLOOKUP(K120,Masterh!$F$11:$P$29,3),IF(AND(H120&gt;=1981,H120&lt;1986),VLOOKUP(K120,Masterh!$F$11:$P$29,2),"SENIOR")))))))))))</f>
        <v>#N/A</v>
      </c>
      <c r="AO120" s="37" t="e">
        <f>IF(AND(H120&lt;1951),VLOOKUP(K120,Masterf!$F$11:$N$25,9),IF(AND(H120&gt;=1951,H120&lt;1956),VLOOKUP(K120,Masterf!$F$11:$N$25,8),IF(AND(H120&gt;=1956,H120&lt;1961),VLOOKUP(K120,Masterf!$F$11:$N$25,7),IF(AND(H120&gt;=1961,H120&lt;1966),VLOOKUP(K120,Masterf!$F$11:$N$25,6),IF(AND(H120&gt;=1966,H120&lt;1971),VLOOKUP(K120,Masterf!$F$11:$N$25,5),IF(AND(H120&gt;=1971,H120&lt;1976),VLOOKUP(K120,Masterf!$F$11:$N$25,4),IF(AND(H120&gt;=1976,H120&lt;1981),VLOOKUP(K120,Masterf!$F$11:$N$25,3),IF(AND(H120&gt;=1981,H120&lt;1986),VLOOKUP(K120,Masterf!$F$11:$N$25,2),"SENIOR"))))))))</f>
        <v>#N/A</v>
      </c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</row>
    <row r="121" spans="2:124" s="5" customFormat="1" ht="30" customHeight="1" x14ac:dyDescent="0.2">
      <c r="B121" s="170"/>
      <c r="C121" s="171"/>
      <c r="D121" s="172"/>
      <c r="E121" s="173"/>
      <c r="F121" s="174" t="s">
        <v>30</v>
      </c>
      <c r="G121" s="175" t="s">
        <v>30</v>
      </c>
      <c r="H121" s="176"/>
      <c r="I121" s="177"/>
      <c r="J121" s="178" t="s">
        <v>30</v>
      </c>
      <c r="K121" s="179"/>
      <c r="L121" s="180"/>
      <c r="M121" s="181"/>
      <c r="N121" s="181"/>
      <c r="O121" s="182" t="str">
        <f t="shared" si="3"/>
        <v/>
      </c>
      <c r="P121" s="180"/>
      <c r="Q121" s="181"/>
      <c r="R121" s="181"/>
      <c r="S121" s="182" t="str">
        <f t="shared" si="4"/>
        <v/>
      </c>
      <c r="T121" s="207" t="str">
        <f t="shared" si="5"/>
        <v/>
      </c>
      <c r="U121" s="183" t="str">
        <f t="shared" si="12"/>
        <v xml:space="preserve">   </v>
      </c>
      <c r="V121" s="184" t="str">
        <f t="shared" si="6"/>
        <v xml:space="preserve"> </v>
      </c>
      <c r="W121" s="185" t="str">
        <f t="shared" si="7"/>
        <v/>
      </c>
      <c r="X121" s="209" t="str">
        <f>IF(E121="","",W121*VLOOKUP(2020-H121,Masterh!C$17:D$72,2,FALSE))</f>
        <v/>
      </c>
      <c r="Y121" s="73"/>
      <c r="AA121" s="37"/>
      <c r="AB121" s="32" t="e">
        <f>IF(E121="H",T121-HLOOKUP(V121,Masterh!$C$1:$CX$9,2,FALSE),T121-HLOOKUP(V121,Masterf!$C$1:$CD$9,2,FALSE))</f>
        <v>#VALUE!</v>
      </c>
      <c r="AC121" s="32" t="e">
        <f>IF(E121="H",T121-HLOOKUP(V121,Masterh!$C$1:$CX$9,3,FALSE),T121-HLOOKUP(V121,Masterf!$C$1:$CD$9,3,FALSE))</f>
        <v>#VALUE!</v>
      </c>
      <c r="AD121" s="32" t="e">
        <f>IF(E121="H",T121-HLOOKUP(V121,Masterh!$C$1:$CX$9,4,FALSE),T121-HLOOKUP(V121,Masterf!$C$1:$CD$9,4,FALSE))</f>
        <v>#VALUE!</v>
      </c>
      <c r="AE121" s="32" t="e">
        <f>IF(E121="H",T121-HLOOKUP(V121,Masterh!$C$1:$CX$9,5,FALSE),T121-HLOOKUP(V121,Masterf!$C$1:$CD$9,5,FALSE))</f>
        <v>#VALUE!</v>
      </c>
      <c r="AF121" s="32" t="e">
        <f>IF(E121="H",T121-HLOOKUP(V121,Masterh!$C$1:$CX$9,6,FALSE),T121-HLOOKUP(V121,Masterf!$C$1:$CD$9,6,FALSE))</f>
        <v>#VALUE!</v>
      </c>
      <c r="AG121" s="32" t="e">
        <f>IF(E121="H",T121-HLOOKUP(V121,Masterh!$C$1:$CX$9,7,FALSE),T121-HLOOKUP(V121,Masterf!$C$1:$CD$9,7,FALSE))</f>
        <v>#VALUE!</v>
      </c>
      <c r="AH121" s="32" t="e">
        <f>IF(E121="H",T121-HLOOKUP(V121,Masterh!$C$1:$CX$9,8,FALSE),T121-HLOOKUP(V121,Masterf!$C$1:$CD$9,8,FALSE))</f>
        <v>#VALUE!</v>
      </c>
      <c r="AI121" s="32" t="e">
        <f>IF(E121="H",T121-HLOOKUP(V121,Masterh!$C$1:$CX$9,9,FALSE),T121-HLOOKUP(V121,Masterf!$C$1:$CD$9,9,FALSE))</f>
        <v>#VALUE!</v>
      </c>
      <c r="AJ121" s="51" t="str">
        <f t="shared" si="9"/>
        <v xml:space="preserve"> </v>
      </c>
      <c r="AK121" s="37"/>
      <c r="AL121" s="52" t="str">
        <f t="shared" si="10"/>
        <v xml:space="preserve"> </v>
      </c>
      <c r="AM121" s="53" t="str">
        <f t="shared" si="11"/>
        <v xml:space="preserve"> </v>
      </c>
      <c r="AN121" s="37" t="e">
        <f>IF(AND(H121&lt;1920),VLOOKUP(K121,Masterh!$F$11:$P$29,11),IF(AND(H121&gt;=1920,H121&lt;1941),VLOOKUP(K121,Masterh!$F$11:$P$29,11),IF(AND(H121&gt;=1941,H121&lt;1946),VLOOKUP(K121,Masterh!$F$11:$P$29,10),IF(AND(H121&gt;=1946,H121&lt;1951),VLOOKUP(K121,Masterh!$F$11:$P$29,9),IF(AND(H121&gt;=1951,H121&lt;1956),VLOOKUP(K121,Masterh!$F$11:$P$29,8),IF(AND(H121&gt;=1956,H121&lt;1961),VLOOKUP(K121,Masterh!$F$11:$P$29,7),IF(AND(H121&gt;=1961,H121&lt;1966),VLOOKUP(K121,Masterh!$F$11:$P$29,6),IF(AND(H121&gt;=1966,H121&lt;1971),VLOOKUP(K121,Masterh!$F$11:$P$29,5),IF(AND(H121&gt;=1971,H121&lt;1976),VLOOKUP(K121,Masterh!$F$11:$P$29,4),IF(AND(H121&gt;=1976,H121&lt;1981),VLOOKUP(K121,Masterh!$F$11:$P$29,3),IF(AND(H121&gt;=1981,H121&lt;1986),VLOOKUP(K121,Masterh!$F$11:$P$29,2),"SENIOR")))))))))))</f>
        <v>#N/A</v>
      </c>
      <c r="AO121" s="37" t="e">
        <f>IF(AND(H121&lt;1951),VLOOKUP(K121,Masterf!$F$11:$N$25,9),IF(AND(H121&gt;=1951,H121&lt;1956),VLOOKUP(K121,Masterf!$F$11:$N$25,8),IF(AND(H121&gt;=1956,H121&lt;1961),VLOOKUP(K121,Masterf!$F$11:$N$25,7),IF(AND(H121&gt;=1961,H121&lt;1966),VLOOKUP(K121,Masterf!$F$11:$N$25,6),IF(AND(H121&gt;=1966,H121&lt;1971),VLOOKUP(K121,Masterf!$F$11:$N$25,5),IF(AND(H121&gt;=1971,H121&lt;1976),VLOOKUP(K121,Masterf!$F$11:$N$25,4),IF(AND(H121&gt;=1976,H121&lt;1981),VLOOKUP(K121,Masterf!$F$11:$N$25,3),IF(AND(H121&gt;=1981,H121&lt;1986),VLOOKUP(K121,Masterf!$F$11:$N$25,2),"SENIOR"))))))))</f>
        <v>#N/A</v>
      </c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</row>
    <row r="122" spans="2:124" s="5" customFormat="1" ht="30" customHeight="1" x14ac:dyDescent="0.2">
      <c r="B122" s="170"/>
      <c r="C122" s="171"/>
      <c r="D122" s="172"/>
      <c r="E122" s="173"/>
      <c r="F122" s="174" t="s">
        <v>30</v>
      </c>
      <c r="G122" s="175" t="s">
        <v>30</v>
      </c>
      <c r="H122" s="176"/>
      <c r="I122" s="177"/>
      <c r="J122" s="178" t="s">
        <v>30</v>
      </c>
      <c r="K122" s="179"/>
      <c r="L122" s="180"/>
      <c r="M122" s="181"/>
      <c r="N122" s="181"/>
      <c r="O122" s="182" t="str">
        <f t="shared" si="3"/>
        <v/>
      </c>
      <c r="P122" s="180"/>
      <c r="Q122" s="181"/>
      <c r="R122" s="181"/>
      <c r="S122" s="182" t="str">
        <f t="shared" si="4"/>
        <v/>
      </c>
      <c r="T122" s="207" t="str">
        <f t="shared" si="5"/>
        <v/>
      </c>
      <c r="U122" s="183" t="str">
        <f t="shared" si="12"/>
        <v xml:space="preserve">   </v>
      </c>
      <c r="V122" s="184" t="str">
        <f t="shared" si="6"/>
        <v xml:space="preserve"> </v>
      </c>
      <c r="W122" s="185" t="str">
        <f t="shared" si="7"/>
        <v/>
      </c>
      <c r="X122" s="209" t="str">
        <f>IF(E122="","",W122*VLOOKUP(2020-H122,Masterh!C$17:D$72,2,FALSE))</f>
        <v/>
      </c>
      <c r="Y122" s="73"/>
      <c r="AA122" s="37"/>
      <c r="AB122" s="32" t="e">
        <f>IF(E122="H",T122-HLOOKUP(V122,Masterh!$C$1:$CX$9,2,FALSE),T122-HLOOKUP(V122,Masterf!$C$1:$CD$9,2,FALSE))</f>
        <v>#VALUE!</v>
      </c>
      <c r="AC122" s="32" t="e">
        <f>IF(E122="H",T122-HLOOKUP(V122,Masterh!$C$1:$CX$9,3,FALSE),T122-HLOOKUP(V122,Masterf!$C$1:$CD$9,3,FALSE))</f>
        <v>#VALUE!</v>
      </c>
      <c r="AD122" s="32" t="e">
        <f>IF(E122="H",T122-HLOOKUP(V122,Masterh!$C$1:$CX$9,4,FALSE),T122-HLOOKUP(V122,Masterf!$C$1:$CD$9,4,FALSE))</f>
        <v>#VALUE!</v>
      </c>
      <c r="AE122" s="32" t="e">
        <f>IF(E122="H",T122-HLOOKUP(V122,Masterh!$C$1:$CX$9,5,FALSE),T122-HLOOKUP(V122,Masterf!$C$1:$CD$9,5,FALSE))</f>
        <v>#VALUE!</v>
      </c>
      <c r="AF122" s="32" t="e">
        <f>IF(E122="H",T122-HLOOKUP(V122,Masterh!$C$1:$CX$9,6,FALSE),T122-HLOOKUP(V122,Masterf!$C$1:$CD$9,6,FALSE))</f>
        <v>#VALUE!</v>
      </c>
      <c r="AG122" s="32" t="e">
        <f>IF(E122="H",T122-HLOOKUP(V122,Masterh!$C$1:$CX$9,7,FALSE),T122-HLOOKUP(V122,Masterf!$C$1:$CD$9,7,FALSE))</f>
        <v>#VALUE!</v>
      </c>
      <c r="AH122" s="32" t="e">
        <f>IF(E122="H",T122-HLOOKUP(V122,Masterh!$C$1:$CX$9,8,FALSE),T122-HLOOKUP(V122,Masterf!$C$1:$CD$9,8,FALSE))</f>
        <v>#VALUE!</v>
      </c>
      <c r="AI122" s="32" t="e">
        <f>IF(E122="H",T122-HLOOKUP(V122,Masterh!$C$1:$CX$9,9,FALSE),T122-HLOOKUP(V122,Masterf!$C$1:$CD$9,9,FALSE))</f>
        <v>#VALUE!</v>
      </c>
      <c r="AJ122" s="51" t="str">
        <f t="shared" si="9"/>
        <v xml:space="preserve"> </v>
      </c>
      <c r="AK122" s="37"/>
      <c r="AL122" s="52" t="str">
        <f t="shared" si="10"/>
        <v xml:space="preserve"> </v>
      </c>
      <c r="AM122" s="53" t="str">
        <f t="shared" si="11"/>
        <v xml:space="preserve"> </v>
      </c>
      <c r="AN122" s="37" t="e">
        <f>IF(AND(H122&lt;1920),VLOOKUP(K122,Masterh!$F$11:$P$29,11),IF(AND(H122&gt;=1920,H122&lt;1941),VLOOKUP(K122,Masterh!$F$11:$P$29,11),IF(AND(H122&gt;=1941,H122&lt;1946),VLOOKUP(K122,Masterh!$F$11:$P$29,10),IF(AND(H122&gt;=1946,H122&lt;1951),VLOOKUP(K122,Masterh!$F$11:$P$29,9),IF(AND(H122&gt;=1951,H122&lt;1956),VLOOKUP(K122,Masterh!$F$11:$P$29,8),IF(AND(H122&gt;=1956,H122&lt;1961),VLOOKUP(K122,Masterh!$F$11:$P$29,7),IF(AND(H122&gt;=1961,H122&lt;1966),VLOOKUP(K122,Masterh!$F$11:$P$29,6),IF(AND(H122&gt;=1966,H122&lt;1971),VLOOKUP(K122,Masterh!$F$11:$P$29,5),IF(AND(H122&gt;=1971,H122&lt;1976),VLOOKUP(K122,Masterh!$F$11:$P$29,4),IF(AND(H122&gt;=1976,H122&lt;1981),VLOOKUP(K122,Masterh!$F$11:$P$29,3),IF(AND(H122&gt;=1981,H122&lt;1986),VLOOKUP(K122,Masterh!$F$11:$P$29,2),"SENIOR")))))))))))</f>
        <v>#N/A</v>
      </c>
      <c r="AO122" s="37" t="e">
        <f>IF(AND(H122&lt;1951),VLOOKUP(K122,Masterf!$F$11:$N$25,9),IF(AND(H122&gt;=1951,H122&lt;1956),VLOOKUP(K122,Masterf!$F$11:$N$25,8),IF(AND(H122&gt;=1956,H122&lt;1961),VLOOKUP(K122,Masterf!$F$11:$N$25,7),IF(AND(H122&gt;=1961,H122&lt;1966),VLOOKUP(K122,Masterf!$F$11:$N$25,6),IF(AND(H122&gt;=1966,H122&lt;1971),VLOOKUP(K122,Masterf!$F$11:$N$25,5),IF(AND(H122&gt;=1971,H122&lt;1976),VLOOKUP(K122,Masterf!$F$11:$N$25,4),IF(AND(H122&gt;=1976,H122&lt;1981),VLOOKUP(K122,Masterf!$F$11:$N$25,3),IF(AND(H122&gt;=1981,H122&lt;1986),VLOOKUP(K122,Masterf!$F$11:$N$25,2),"SENIOR"))))))))</f>
        <v>#N/A</v>
      </c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</row>
    <row r="123" spans="2:124" s="5" customFormat="1" ht="30" customHeight="1" x14ac:dyDescent="0.2">
      <c r="B123" s="170"/>
      <c r="C123" s="171"/>
      <c r="D123" s="172"/>
      <c r="E123" s="173"/>
      <c r="F123" s="174" t="s">
        <v>30</v>
      </c>
      <c r="G123" s="175" t="s">
        <v>30</v>
      </c>
      <c r="H123" s="176"/>
      <c r="I123" s="177"/>
      <c r="J123" s="178" t="s">
        <v>30</v>
      </c>
      <c r="K123" s="179"/>
      <c r="L123" s="180"/>
      <c r="M123" s="181"/>
      <c r="N123" s="181"/>
      <c r="O123" s="182" t="str">
        <f t="shared" si="3"/>
        <v/>
      </c>
      <c r="P123" s="180"/>
      <c r="Q123" s="181"/>
      <c r="R123" s="181"/>
      <c r="S123" s="182" t="str">
        <f t="shared" si="4"/>
        <v/>
      </c>
      <c r="T123" s="207" t="str">
        <f t="shared" si="5"/>
        <v/>
      </c>
      <c r="U123" s="183" t="str">
        <f t="shared" si="12"/>
        <v xml:space="preserve">   </v>
      </c>
      <c r="V123" s="184" t="str">
        <f t="shared" si="6"/>
        <v xml:space="preserve"> </v>
      </c>
      <c r="W123" s="185" t="str">
        <f t="shared" si="7"/>
        <v/>
      </c>
      <c r="X123" s="209" t="str">
        <f>IF(E123="","",W123*VLOOKUP(2020-H123,Masterh!C$17:D$72,2,FALSE))</f>
        <v/>
      </c>
      <c r="Y123" s="73"/>
      <c r="AA123" s="37"/>
      <c r="AB123" s="32" t="e">
        <f>IF(E123="H",T123-HLOOKUP(V123,Masterh!$C$1:$CX$9,2,FALSE),T123-HLOOKUP(V123,Masterf!$C$1:$CD$9,2,FALSE))</f>
        <v>#VALUE!</v>
      </c>
      <c r="AC123" s="32" t="e">
        <f>IF(E123="H",T123-HLOOKUP(V123,Masterh!$C$1:$CX$9,3,FALSE),T123-HLOOKUP(V123,Masterf!$C$1:$CD$9,3,FALSE))</f>
        <v>#VALUE!</v>
      </c>
      <c r="AD123" s="32" t="e">
        <f>IF(E123="H",T123-HLOOKUP(V123,Masterh!$C$1:$CX$9,4,FALSE),T123-HLOOKUP(V123,Masterf!$C$1:$CD$9,4,FALSE))</f>
        <v>#VALUE!</v>
      </c>
      <c r="AE123" s="32" t="e">
        <f>IF(E123="H",T123-HLOOKUP(V123,Masterh!$C$1:$CX$9,5,FALSE),T123-HLOOKUP(V123,Masterf!$C$1:$CD$9,5,FALSE))</f>
        <v>#VALUE!</v>
      </c>
      <c r="AF123" s="32" t="e">
        <f>IF(E123="H",T123-HLOOKUP(V123,Masterh!$C$1:$CX$9,6,FALSE),T123-HLOOKUP(V123,Masterf!$C$1:$CD$9,6,FALSE))</f>
        <v>#VALUE!</v>
      </c>
      <c r="AG123" s="32" t="e">
        <f>IF(E123="H",T123-HLOOKUP(V123,Masterh!$C$1:$CX$9,7,FALSE),T123-HLOOKUP(V123,Masterf!$C$1:$CD$9,7,FALSE))</f>
        <v>#VALUE!</v>
      </c>
      <c r="AH123" s="32" t="e">
        <f>IF(E123="H",T123-HLOOKUP(V123,Masterh!$C$1:$CX$9,8,FALSE),T123-HLOOKUP(V123,Masterf!$C$1:$CD$9,8,FALSE))</f>
        <v>#VALUE!</v>
      </c>
      <c r="AI123" s="32" t="e">
        <f>IF(E123="H",T123-HLOOKUP(V123,Masterh!$C$1:$CX$9,9,FALSE),T123-HLOOKUP(V123,Masterf!$C$1:$CD$9,9,FALSE))</f>
        <v>#VALUE!</v>
      </c>
      <c r="AJ123" s="51" t="str">
        <f t="shared" si="9"/>
        <v xml:space="preserve"> </v>
      </c>
      <c r="AK123" s="37"/>
      <c r="AL123" s="52" t="str">
        <f t="shared" si="10"/>
        <v xml:space="preserve"> </v>
      </c>
      <c r="AM123" s="53" t="str">
        <f t="shared" si="11"/>
        <v xml:space="preserve"> </v>
      </c>
      <c r="AN123" s="37" t="e">
        <f>IF(AND(H123&lt;1920),VLOOKUP(K123,Masterh!$F$11:$P$29,11),IF(AND(H123&gt;=1920,H123&lt;1941),VLOOKUP(K123,Masterh!$F$11:$P$29,11),IF(AND(H123&gt;=1941,H123&lt;1946),VLOOKUP(K123,Masterh!$F$11:$P$29,10),IF(AND(H123&gt;=1946,H123&lt;1951),VLOOKUP(K123,Masterh!$F$11:$P$29,9),IF(AND(H123&gt;=1951,H123&lt;1956),VLOOKUP(K123,Masterh!$F$11:$P$29,8),IF(AND(H123&gt;=1956,H123&lt;1961),VLOOKUP(K123,Masterh!$F$11:$P$29,7),IF(AND(H123&gt;=1961,H123&lt;1966),VLOOKUP(K123,Masterh!$F$11:$P$29,6),IF(AND(H123&gt;=1966,H123&lt;1971),VLOOKUP(K123,Masterh!$F$11:$P$29,5),IF(AND(H123&gt;=1971,H123&lt;1976),VLOOKUP(K123,Masterh!$F$11:$P$29,4),IF(AND(H123&gt;=1976,H123&lt;1981),VLOOKUP(K123,Masterh!$F$11:$P$29,3),IF(AND(H123&gt;=1981,H123&lt;1986),VLOOKUP(K123,Masterh!$F$11:$P$29,2),"SENIOR")))))))))))</f>
        <v>#N/A</v>
      </c>
      <c r="AO123" s="37" t="e">
        <f>IF(AND(H123&lt;1951),VLOOKUP(K123,Masterf!$F$11:$N$25,9),IF(AND(H123&gt;=1951,H123&lt;1956),VLOOKUP(K123,Masterf!$F$11:$N$25,8),IF(AND(H123&gt;=1956,H123&lt;1961),VLOOKUP(K123,Masterf!$F$11:$N$25,7),IF(AND(H123&gt;=1961,H123&lt;1966),VLOOKUP(K123,Masterf!$F$11:$N$25,6),IF(AND(H123&gt;=1966,H123&lt;1971),VLOOKUP(K123,Masterf!$F$11:$N$25,5),IF(AND(H123&gt;=1971,H123&lt;1976),VLOOKUP(K123,Masterf!$F$11:$N$25,4),IF(AND(H123&gt;=1976,H123&lt;1981),VLOOKUP(K123,Masterf!$F$11:$N$25,3),IF(AND(H123&gt;=1981,H123&lt;1986),VLOOKUP(K123,Masterf!$F$11:$N$25,2),"SENIOR"))))))))</f>
        <v>#N/A</v>
      </c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</row>
    <row r="124" spans="2:124" s="5" customFormat="1" ht="30" customHeight="1" x14ac:dyDescent="0.2">
      <c r="B124" s="170"/>
      <c r="C124" s="171"/>
      <c r="D124" s="172"/>
      <c r="E124" s="173"/>
      <c r="F124" s="174" t="s">
        <v>30</v>
      </c>
      <c r="G124" s="175" t="s">
        <v>30</v>
      </c>
      <c r="H124" s="176"/>
      <c r="I124" s="177"/>
      <c r="J124" s="178" t="s">
        <v>30</v>
      </c>
      <c r="K124" s="179"/>
      <c r="L124" s="180"/>
      <c r="M124" s="181"/>
      <c r="N124" s="181"/>
      <c r="O124" s="182" t="str">
        <f t="shared" si="3"/>
        <v/>
      </c>
      <c r="P124" s="180"/>
      <c r="Q124" s="181"/>
      <c r="R124" s="181"/>
      <c r="S124" s="182" t="str">
        <f t="shared" si="4"/>
        <v/>
      </c>
      <c r="T124" s="207" t="str">
        <f t="shared" si="5"/>
        <v/>
      </c>
      <c r="U124" s="183" t="str">
        <f t="shared" si="12"/>
        <v xml:space="preserve">   </v>
      </c>
      <c r="V124" s="184" t="str">
        <f t="shared" si="6"/>
        <v xml:space="preserve"> </v>
      </c>
      <c r="W124" s="185" t="str">
        <f t="shared" si="7"/>
        <v/>
      </c>
      <c r="X124" s="209" t="str">
        <f>IF(E124="","",W124*VLOOKUP(2020-H124,Masterh!C$17:D$72,2,FALSE))</f>
        <v/>
      </c>
      <c r="Y124" s="73"/>
      <c r="AA124" s="37"/>
      <c r="AB124" s="32" t="e">
        <f>IF(E124="H",T124-HLOOKUP(V124,Masterh!$C$1:$CX$9,2,FALSE),T124-HLOOKUP(V124,Masterf!$C$1:$CD$9,2,FALSE))</f>
        <v>#VALUE!</v>
      </c>
      <c r="AC124" s="32" t="e">
        <f>IF(E124="H",T124-HLOOKUP(V124,Masterh!$C$1:$CX$9,3,FALSE),T124-HLOOKUP(V124,Masterf!$C$1:$CD$9,3,FALSE))</f>
        <v>#VALUE!</v>
      </c>
      <c r="AD124" s="32" t="e">
        <f>IF(E124="H",T124-HLOOKUP(V124,Masterh!$C$1:$CX$9,4,FALSE),T124-HLOOKUP(V124,Masterf!$C$1:$CD$9,4,FALSE))</f>
        <v>#VALUE!</v>
      </c>
      <c r="AE124" s="32" t="e">
        <f>IF(E124="H",T124-HLOOKUP(V124,Masterh!$C$1:$CX$9,5,FALSE),T124-HLOOKUP(V124,Masterf!$C$1:$CD$9,5,FALSE))</f>
        <v>#VALUE!</v>
      </c>
      <c r="AF124" s="32" t="e">
        <f>IF(E124="H",T124-HLOOKUP(V124,Masterh!$C$1:$CX$9,6,FALSE),T124-HLOOKUP(V124,Masterf!$C$1:$CD$9,6,FALSE))</f>
        <v>#VALUE!</v>
      </c>
      <c r="AG124" s="32" t="e">
        <f>IF(E124="H",T124-HLOOKUP(V124,Masterh!$C$1:$CX$9,7,FALSE),T124-HLOOKUP(V124,Masterf!$C$1:$CD$9,7,FALSE))</f>
        <v>#VALUE!</v>
      </c>
      <c r="AH124" s="32" t="e">
        <f>IF(E124="H",T124-HLOOKUP(V124,Masterh!$C$1:$CX$9,8,FALSE),T124-HLOOKUP(V124,Masterf!$C$1:$CD$9,8,FALSE))</f>
        <v>#VALUE!</v>
      </c>
      <c r="AI124" s="32" t="e">
        <f>IF(E124="H",T124-HLOOKUP(V124,Masterh!$C$1:$CX$9,9,FALSE),T124-HLOOKUP(V124,Masterf!$C$1:$CD$9,9,FALSE))</f>
        <v>#VALUE!</v>
      </c>
      <c r="AJ124" s="51" t="str">
        <f t="shared" si="9"/>
        <v xml:space="preserve"> </v>
      </c>
      <c r="AK124" s="37"/>
      <c r="AL124" s="52" t="str">
        <f t="shared" si="10"/>
        <v xml:space="preserve"> </v>
      </c>
      <c r="AM124" s="53" t="str">
        <f t="shared" si="11"/>
        <v xml:space="preserve"> </v>
      </c>
      <c r="AN124" s="37" t="e">
        <f>IF(AND(H124&lt;1920),VLOOKUP(K124,Masterh!$F$11:$P$29,11),IF(AND(H124&gt;=1920,H124&lt;1941),VLOOKUP(K124,Masterh!$F$11:$P$29,11),IF(AND(H124&gt;=1941,H124&lt;1946),VLOOKUP(K124,Masterh!$F$11:$P$29,10),IF(AND(H124&gt;=1946,H124&lt;1951),VLOOKUP(K124,Masterh!$F$11:$P$29,9),IF(AND(H124&gt;=1951,H124&lt;1956),VLOOKUP(K124,Masterh!$F$11:$P$29,8),IF(AND(H124&gt;=1956,H124&lt;1961),VLOOKUP(K124,Masterh!$F$11:$P$29,7),IF(AND(H124&gt;=1961,H124&lt;1966),VLOOKUP(K124,Masterh!$F$11:$P$29,6),IF(AND(H124&gt;=1966,H124&lt;1971),VLOOKUP(K124,Masterh!$F$11:$P$29,5),IF(AND(H124&gt;=1971,H124&lt;1976),VLOOKUP(K124,Masterh!$F$11:$P$29,4),IF(AND(H124&gt;=1976,H124&lt;1981),VLOOKUP(K124,Masterh!$F$11:$P$29,3),IF(AND(H124&gt;=1981,H124&lt;1986),VLOOKUP(K124,Masterh!$F$11:$P$29,2),"SENIOR")))))))))))</f>
        <v>#N/A</v>
      </c>
      <c r="AO124" s="37" t="e">
        <f>IF(AND(H124&lt;1951),VLOOKUP(K124,Masterf!$F$11:$N$25,9),IF(AND(H124&gt;=1951,H124&lt;1956),VLOOKUP(K124,Masterf!$F$11:$N$25,8),IF(AND(H124&gt;=1956,H124&lt;1961),VLOOKUP(K124,Masterf!$F$11:$N$25,7),IF(AND(H124&gt;=1961,H124&lt;1966),VLOOKUP(K124,Masterf!$F$11:$N$25,6),IF(AND(H124&gt;=1966,H124&lt;1971),VLOOKUP(K124,Masterf!$F$11:$N$25,5),IF(AND(H124&gt;=1971,H124&lt;1976),VLOOKUP(K124,Masterf!$F$11:$N$25,4),IF(AND(H124&gt;=1976,H124&lt;1981),VLOOKUP(K124,Masterf!$F$11:$N$25,3),IF(AND(H124&gt;=1981,H124&lt;1986),VLOOKUP(K124,Masterf!$F$11:$N$25,2),"SENIOR"))))))))</f>
        <v>#N/A</v>
      </c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</row>
    <row r="125" spans="2:124" s="5" customFormat="1" ht="30" customHeight="1" x14ac:dyDescent="0.2">
      <c r="B125" s="170"/>
      <c r="C125" s="171"/>
      <c r="D125" s="172"/>
      <c r="E125" s="173"/>
      <c r="F125" s="174" t="s">
        <v>30</v>
      </c>
      <c r="G125" s="175" t="s">
        <v>30</v>
      </c>
      <c r="H125" s="176"/>
      <c r="I125" s="177"/>
      <c r="J125" s="178" t="s">
        <v>30</v>
      </c>
      <c r="K125" s="179"/>
      <c r="L125" s="180"/>
      <c r="M125" s="181"/>
      <c r="N125" s="181"/>
      <c r="O125" s="182" t="str">
        <f t="shared" si="3"/>
        <v/>
      </c>
      <c r="P125" s="180"/>
      <c r="Q125" s="181"/>
      <c r="R125" s="181"/>
      <c r="S125" s="182" t="str">
        <f t="shared" si="4"/>
        <v/>
      </c>
      <c r="T125" s="207" t="str">
        <f t="shared" si="5"/>
        <v/>
      </c>
      <c r="U125" s="183" t="str">
        <f t="shared" si="12"/>
        <v xml:space="preserve">   </v>
      </c>
      <c r="V125" s="184" t="str">
        <f t="shared" si="6"/>
        <v xml:space="preserve"> </v>
      </c>
      <c r="W125" s="185" t="str">
        <f t="shared" si="7"/>
        <v/>
      </c>
      <c r="X125" s="209" t="str">
        <f>IF(E125="","",W125*VLOOKUP(2020-H125,Masterh!C$17:D$72,2,FALSE))</f>
        <v/>
      </c>
      <c r="Y125" s="73"/>
      <c r="AA125" s="37"/>
      <c r="AB125" s="32" t="e">
        <f>IF(E125="H",T125-HLOOKUP(V125,Masterh!$C$1:$CX$9,2,FALSE),T125-HLOOKUP(V125,Masterf!$C$1:$CD$9,2,FALSE))</f>
        <v>#VALUE!</v>
      </c>
      <c r="AC125" s="32" t="e">
        <f>IF(E125="H",T125-HLOOKUP(V125,Masterh!$C$1:$CX$9,3,FALSE),T125-HLOOKUP(V125,Masterf!$C$1:$CD$9,3,FALSE))</f>
        <v>#VALUE!</v>
      </c>
      <c r="AD125" s="32" t="e">
        <f>IF(E125="H",T125-HLOOKUP(V125,Masterh!$C$1:$CX$9,4,FALSE),T125-HLOOKUP(V125,Masterf!$C$1:$CD$9,4,FALSE))</f>
        <v>#VALUE!</v>
      </c>
      <c r="AE125" s="32" t="e">
        <f>IF(E125="H",T125-HLOOKUP(V125,Masterh!$C$1:$CX$9,5,FALSE),T125-HLOOKUP(V125,Masterf!$C$1:$CD$9,5,FALSE))</f>
        <v>#VALUE!</v>
      </c>
      <c r="AF125" s="32" t="e">
        <f>IF(E125="H",T125-HLOOKUP(V125,Masterh!$C$1:$CX$9,6,FALSE),T125-HLOOKUP(V125,Masterf!$C$1:$CD$9,6,FALSE))</f>
        <v>#VALUE!</v>
      </c>
      <c r="AG125" s="32" t="e">
        <f>IF(E125="H",T125-HLOOKUP(V125,Masterh!$C$1:$CX$9,7,FALSE),T125-HLOOKUP(V125,Masterf!$C$1:$CD$9,7,FALSE))</f>
        <v>#VALUE!</v>
      </c>
      <c r="AH125" s="32" t="e">
        <f>IF(E125="H",T125-HLOOKUP(V125,Masterh!$C$1:$CX$9,8,FALSE),T125-HLOOKUP(V125,Masterf!$C$1:$CD$9,8,FALSE))</f>
        <v>#VALUE!</v>
      </c>
      <c r="AI125" s="32" t="e">
        <f>IF(E125="H",T125-HLOOKUP(V125,Masterh!$C$1:$CX$9,9,FALSE),T125-HLOOKUP(V125,Masterf!$C$1:$CD$9,9,FALSE))</f>
        <v>#VALUE!</v>
      </c>
      <c r="AJ125" s="51" t="str">
        <f t="shared" si="9"/>
        <v xml:space="preserve"> </v>
      </c>
      <c r="AK125" s="37"/>
      <c r="AL125" s="52" t="str">
        <f t="shared" si="10"/>
        <v xml:space="preserve"> </v>
      </c>
      <c r="AM125" s="53" t="str">
        <f t="shared" si="11"/>
        <v xml:space="preserve"> </v>
      </c>
      <c r="AN125" s="37" t="e">
        <f>IF(AND(H125&lt;1920),VLOOKUP(K125,Masterh!$F$11:$P$29,11),IF(AND(H125&gt;=1920,H125&lt;1941),VLOOKUP(K125,Masterh!$F$11:$P$29,11),IF(AND(H125&gt;=1941,H125&lt;1946),VLOOKUP(K125,Masterh!$F$11:$P$29,10),IF(AND(H125&gt;=1946,H125&lt;1951),VLOOKUP(K125,Masterh!$F$11:$P$29,9),IF(AND(H125&gt;=1951,H125&lt;1956),VLOOKUP(K125,Masterh!$F$11:$P$29,8),IF(AND(H125&gt;=1956,H125&lt;1961),VLOOKUP(K125,Masterh!$F$11:$P$29,7),IF(AND(H125&gt;=1961,H125&lt;1966),VLOOKUP(K125,Masterh!$F$11:$P$29,6),IF(AND(H125&gt;=1966,H125&lt;1971),VLOOKUP(K125,Masterh!$F$11:$P$29,5),IF(AND(H125&gt;=1971,H125&lt;1976),VLOOKUP(K125,Masterh!$F$11:$P$29,4),IF(AND(H125&gt;=1976,H125&lt;1981),VLOOKUP(K125,Masterh!$F$11:$P$29,3),IF(AND(H125&gt;=1981,H125&lt;1986),VLOOKUP(K125,Masterh!$F$11:$P$29,2),"SENIOR")))))))))))</f>
        <v>#N/A</v>
      </c>
      <c r="AO125" s="37" t="e">
        <f>IF(AND(H125&lt;1951),VLOOKUP(K125,Masterf!$F$11:$N$25,9),IF(AND(H125&gt;=1951,H125&lt;1956),VLOOKUP(K125,Masterf!$F$11:$N$25,8),IF(AND(H125&gt;=1956,H125&lt;1961),VLOOKUP(K125,Masterf!$F$11:$N$25,7),IF(AND(H125&gt;=1961,H125&lt;1966),VLOOKUP(K125,Masterf!$F$11:$N$25,6),IF(AND(H125&gt;=1966,H125&lt;1971),VLOOKUP(K125,Masterf!$F$11:$N$25,5),IF(AND(H125&gt;=1971,H125&lt;1976),VLOOKUP(K125,Masterf!$F$11:$N$25,4),IF(AND(H125&gt;=1976,H125&lt;1981),VLOOKUP(K125,Masterf!$F$11:$N$25,3),IF(AND(H125&gt;=1981,H125&lt;1986),VLOOKUP(K125,Masterf!$F$11:$N$25,2),"SENIOR"))))))))</f>
        <v>#N/A</v>
      </c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</row>
    <row r="126" spans="2:124" s="5" customFormat="1" ht="30" customHeight="1" x14ac:dyDescent="0.2">
      <c r="B126" s="170"/>
      <c r="C126" s="171"/>
      <c r="D126" s="172"/>
      <c r="E126" s="173"/>
      <c r="F126" s="174" t="s">
        <v>30</v>
      </c>
      <c r="G126" s="175" t="s">
        <v>30</v>
      </c>
      <c r="H126" s="176"/>
      <c r="I126" s="177"/>
      <c r="J126" s="178" t="s">
        <v>30</v>
      </c>
      <c r="K126" s="179"/>
      <c r="L126" s="180"/>
      <c r="M126" s="181"/>
      <c r="N126" s="181"/>
      <c r="O126" s="182" t="str">
        <f t="shared" si="3"/>
        <v/>
      </c>
      <c r="P126" s="180"/>
      <c r="Q126" s="181"/>
      <c r="R126" s="181"/>
      <c r="S126" s="182" t="str">
        <f t="shared" si="4"/>
        <v/>
      </c>
      <c r="T126" s="207" t="str">
        <f t="shared" si="5"/>
        <v/>
      </c>
      <c r="U126" s="183" t="str">
        <f t="shared" si="12"/>
        <v xml:space="preserve">   </v>
      </c>
      <c r="V126" s="184" t="str">
        <f t="shared" si="6"/>
        <v xml:space="preserve"> </v>
      </c>
      <c r="W126" s="185" t="str">
        <f t="shared" si="7"/>
        <v/>
      </c>
      <c r="X126" s="209" t="str">
        <f>IF(E126="","",W126*VLOOKUP(2020-H126,Masterh!C$17:D$72,2,FALSE))</f>
        <v/>
      </c>
      <c r="Y126" s="73"/>
      <c r="AA126" s="37"/>
      <c r="AB126" s="32" t="e">
        <f>IF(E126="H",T126-HLOOKUP(V126,Masterh!$C$1:$CX$9,2,FALSE),T126-HLOOKUP(V126,Masterf!$C$1:$CD$9,2,FALSE))</f>
        <v>#VALUE!</v>
      </c>
      <c r="AC126" s="32" t="e">
        <f>IF(E126="H",T126-HLOOKUP(V126,Masterh!$C$1:$CX$9,3,FALSE),T126-HLOOKUP(V126,Masterf!$C$1:$CD$9,3,FALSE))</f>
        <v>#VALUE!</v>
      </c>
      <c r="AD126" s="32" t="e">
        <f>IF(E126="H",T126-HLOOKUP(V126,Masterh!$C$1:$CX$9,4,FALSE),T126-HLOOKUP(V126,Masterf!$C$1:$CD$9,4,FALSE))</f>
        <v>#VALUE!</v>
      </c>
      <c r="AE126" s="32" t="e">
        <f>IF(E126="H",T126-HLOOKUP(V126,Masterh!$C$1:$CX$9,5,FALSE),T126-HLOOKUP(V126,Masterf!$C$1:$CD$9,5,FALSE))</f>
        <v>#VALUE!</v>
      </c>
      <c r="AF126" s="32" t="e">
        <f>IF(E126="H",T126-HLOOKUP(V126,Masterh!$C$1:$CX$9,6,FALSE),T126-HLOOKUP(V126,Masterf!$C$1:$CD$9,6,FALSE))</f>
        <v>#VALUE!</v>
      </c>
      <c r="AG126" s="32" t="e">
        <f>IF(E126="H",T126-HLOOKUP(V126,Masterh!$C$1:$CX$9,7,FALSE),T126-HLOOKUP(V126,Masterf!$C$1:$CD$9,7,FALSE))</f>
        <v>#VALUE!</v>
      </c>
      <c r="AH126" s="32" t="e">
        <f>IF(E126="H",T126-HLOOKUP(V126,Masterh!$C$1:$CX$9,8,FALSE),T126-HLOOKUP(V126,Masterf!$C$1:$CD$9,8,FALSE))</f>
        <v>#VALUE!</v>
      </c>
      <c r="AI126" s="32" t="e">
        <f>IF(E126="H",T126-HLOOKUP(V126,Masterh!$C$1:$CX$9,9,FALSE),T126-HLOOKUP(V126,Masterf!$C$1:$CD$9,9,FALSE))</f>
        <v>#VALUE!</v>
      </c>
      <c r="AJ126" s="51" t="str">
        <f t="shared" si="9"/>
        <v xml:space="preserve"> </v>
      </c>
      <c r="AK126" s="37"/>
      <c r="AL126" s="52" t="str">
        <f t="shared" si="10"/>
        <v xml:space="preserve"> </v>
      </c>
      <c r="AM126" s="53" t="str">
        <f t="shared" si="11"/>
        <v xml:space="preserve"> </v>
      </c>
      <c r="AN126" s="37" t="e">
        <f>IF(AND(H126&lt;1920),VLOOKUP(K126,Masterh!$F$11:$P$29,11),IF(AND(H126&gt;=1920,H126&lt;1941),VLOOKUP(K126,Masterh!$F$11:$P$29,11),IF(AND(H126&gt;=1941,H126&lt;1946),VLOOKUP(K126,Masterh!$F$11:$P$29,10),IF(AND(H126&gt;=1946,H126&lt;1951),VLOOKUP(K126,Masterh!$F$11:$P$29,9),IF(AND(H126&gt;=1951,H126&lt;1956),VLOOKUP(K126,Masterh!$F$11:$P$29,8),IF(AND(H126&gt;=1956,H126&lt;1961),VLOOKUP(K126,Masterh!$F$11:$P$29,7),IF(AND(H126&gt;=1961,H126&lt;1966),VLOOKUP(K126,Masterh!$F$11:$P$29,6),IF(AND(H126&gt;=1966,H126&lt;1971),VLOOKUP(K126,Masterh!$F$11:$P$29,5),IF(AND(H126&gt;=1971,H126&lt;1976),VLOOKUP(K126,Masterh!$F$11:$P$29,4),IF(AND(H126&gt;=1976,H126&lt;1981),VLOOKUP(K126,Masterh!$F$11:$P$29,3),IF(AND(H126&gt;=1981,H126&lt;1986),VLOOKUP(K126,Masterh!$F$11:$P$29,2),"SENIOR")))))))))))</f>
        <v>#N/A</v>
      </c>
      <c r="AO126" s="37" t="e">
        <f>IF(AND(H126&lt;1951),VLOOKUP(K126,Masterf!$F$11:$N$25,9),IF(AND(H126&gt;=1951,H126&lt;1956),VLOOKUP(K126,Masterf!$F$11:$N$25,8),IF(AND(H126&gt;=1956,H126&lt;1961),VLOOKUP(K126,Masterf!$F$11:$N$25,7),IF(AND(H126&gt;=1961,H126&lt;1966),VLOOKUP(K126,Masterf!$F$11:$N$25,6),IF(AND(H126&gt;=1966,H126&lt;1971),VLOOKUP(K126,Masterf!$F$11:$N$25,5),IF(AND(H126&gt;=1971,H126&lt;1976),VLOOKUP(K126,Masterf!$F$11:$N$25,4),IF(AND(H126&gt;=1976,H126&lt;1981),VLOOKUP(K126,Masterf!$F$11:$N$25,3),IF(AND(H126&gt;=1981,H126&lt;1986),VLOOKUP(K126,Masterf!$F$11:$N$25,2),"SENIOR"))))))))</f>
        <v>#N/A</v>
      </c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</row>
    <row r="127" spans="2:124" s="5" customFormat="1" ht="30" customHeight="1" x14ac:dyDescent="0.2">
      <c r="B127" s="170"/>
      <c r="C127" s="171"/>
      <c r="D127" s="172"/>
      <c r="E127" s="173"/>
      <c r="F127" s="174" t="s">
        <v>30</v>
      </c>
      <c r="G127" s="175" t="s">
        <v>30</v>
      </c>
      <c r="H127" s="176"/>
      <c r="I127" s="177"/>
      <c r="J127" s="178" t="s">
        <v>30</v>
      </c>
      <c r="K127" s="179"/>
      <c r="L127" s="180"/>
      <c r="M127" s="181"/>
      <c r="N127" s="181"/>
      <c r="O127" s="182" t="str">
        <f t="shared" si="3"/>
        <v/>
      </c>
      <c r="P127" s="180"/>
      <c r="Q127" s="181"/>
      <c r="R127" s="181"/>
      <c r="S127" s="182" t="str">
        <f t="shared" si="4"/>
        <v/>
      </c>
      <c r="T127" s="207" t="str">
        <f t="shared" si="5"/>
        <v/>
      </c>
      <c r="U127" s="183" t="str">
        <f t="shared" si="12"/>
        <v xml:space="preserve">   </v>
      </c>
      <c r="V127" s="184" t="str">
        <f t="shared" si="6"/>
        <v xml:space="preserve"> </v>
      </c>
      <c r="W127" s="185" t="str">
        <f t="shared" si="7"/>
        <v/>
      </c>
      <c r="X127" s="209" t="str">
        <f>IF(E127="","",W127*VLOOKUP(2020-H127,Masterh!C$17:D$72,2,FALSE))</f>
        <v/>
      </c>
      <c r="Y127" s="73"/>
      <c r="AA127" s="37"/>
      <c r="AB127" s="32" t="e">
        <f>IF(E127="H",T127-HLOOKUP(V127,Masterh!$C$1:$CX$9,2,FALSE),T127-HLOOKUP(V127,Masterf!$C$1:$CD$9,2,FALSE))</f>
        <v>#VALUE!</v>
      </c>
      <c r="AC127" s="32" t="e">
        <f>IF(E127="H",T127-HLOOKUP(V127,Masterh!$C$1:$CX$9,3,FALSE),T127-HLOOKUP(V127,Masterf!$C$1:$CD$9,3,FALSE))</f>
        <v>#VALUE!</v>
      </c>
      <c r="AD127" s="32" t="e">
        <f>IF(E127="H",T127-HLOOKUP(V127,Masterh!$C$1:$CX$9,4,FALSE),T127-HLOOKUP(V127,Masterf!$C$1:$CD$9,4,FALSE))</f>
        <v>#VALUE!</v>
      </c>
      <c r="AE127" s="32" t="e">
        <f>IF(E127="H",T127-HLOOKUP(V127,Masterh!$C$1:$CX$9,5,FALSE),T127-HLOOKUP(V127,Masterf!$C$1:$CD$9,5,FALSE))</f>
        <v>#VALUE!</v>
      </c>
      <c r="AF127" s="32" t="e">
        <f>IF(E127="H",T127-HLOOKUP(V127,Masterh!$C$1:$CX$9,6,FALSE),T127-HLOOKUP(V127,Masterf!$C$1:$CD$9,6,FALSE))</f>
        <v>#VALUE!</v>
      </c>
      <c r="AG127" s="32" t="e">
        <f>IF(E127="H",T127-HLOOKUP(V127,Masterh!$C$1:$CX$9,7,FALSE),T127-HLOOKUP(V127,Masterf!$C$1:$CD$9,7,FALSE))</f>
        <v>#VALUE!</v>
      </c>
      <c r="AH127" s="32" t="e">
        <f>IF(E127="H",T127-HLOOKUP(V127,Masterh!$C$1:$CX$9,8,FALSE),T127-HLOOKUP(V127,Masterf!$C$1:$CD$9,8,FALSE))</f>
        <v>#VALUE!</v>
      </c>
      <c r="AI127" s="32" t="e">
        <f>IF(E127="H",T127-HLOOKUP(V127,Masterh!$C$1:$CX$9,9,FALSE),T127-HLOOKUP(V127,Masterf!$C$1:$CD$9,9,FALSE))</f>
        <v>#VALUE!</v>
      </c>
      <c r="AJ127" s="51" t="str">
        <f t="shared" si="9"/>
        <v xml:space="preserve"> </v>
      </c>
      <c r="AK127" s="37"/>
      <c r="AL127" s="52" t="str">
        <f t="shared" si="10"/>
        <v xml:space="preserve"> </v>
      </c>
      <c r="AM127" s="53" t="str">
        <f t="shared" si="11"/>
        <v xml:space="preserve"> </v>
      </c>
      <c r="AN127" s="37" t="e">
        <f>IF(AND(H127&lt;1920),VLOOKUP(K127,Masterh!$F$11:$P$29,11),IF(AND(H127&gt;=1920,H127&lt;1941),VLOOKUP(K127,Masterh!$F$11:$P$29,11),IF(AND(H127&gt;=1941,H127&lt;1946),VLOOKUP(K127,Masterh!$F$11:$P$29,10),IF(AND(H127&gt;=1946,H127&lt;1951),VLOOKUP(K127,Masterh!$F$11:$P$29,9),IF(AND(H127&gt;=1951,H127&lt;1956),VLOOKUP(K127,Masterh!$F$11:$P$29,8),IF(AND(H127&gt;=1956,H127&lt;1961),VLOOKUP(K127,Masterh!$F$11:$P$29,7),IF(AND(H127&gt;=1961,H127&lt;1966),VLOOKUP(K127,Masterh!$F$11:$P$29,6),IF(AND(H127&gt;=1966,H127&lt;1971),VLOOKUP(K127,Masterh!$F$11:$P$29,5),IF(AND(H127&gt;=1971,H127&lt;1976),VLOOKUP(K127,Masterh!$F$11:$P$29,4),IF(AND(H127&gt;=1976,H127&lt;1981),VLOOKUP(K127,Masterh!$F$11:$P$29,3),IF(AND(H127&gt;=1981,H127&lt;1986),VLOOKUP(K127,Masterh!$F$11:$P$29,2),"SENIOR")))))))))))</f>
        <v>#N/A</v>
      </c>
      <c r="AO127" s="37" t="e">
        <f>IF(AND(H127&lt;1951),VLOOKUP(K127,Masterf!$F$11:$N$25,9),IF(AND(H127&gt;=1951,H127&lt;1956),VLOOKUP(K127,Masterf!$F$11:$N$25,8),IF(AND(H127&gt;=1956,H127&lt;1961),VLOOKUP(K127,Masterf!$F$11:$N$25,7),IF(AND(H127&gt;=1961,H127&lt;1966),VLOOKUP(K127,Masterf!$F$11:$N$25,6),IF(AND(H127&gt;=1966,H127&lt;1971),VLOOKUP(K127,Masterf!$F$11:$N$25,5),IF(AND(H127&gt;=1971,H127&lt;1976),VLOOKUP(K127,Masterf!$F$11:$N$25,4),IF(AND(H127&gt;=1976,H127&lt;1981),VLOOKUP(K127,Masterf!$F$11:$N$25,3),IF(AND(H127&gt;=1981,H127&lt;1986),VLOOKUP(K127,Masterf!$F$11:$N$25,2),"SENIOR"))))))))</f>
        <v>#N/A</v>
      </c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</row>
    <row r="128" spans="2:124" s="5" customFormat="1" ht="30" customHeight="1" x14ac:dyDescent="0.2">
      <c r="B128" s="170"/>
      <c r="C128" s="171"/>
      <c r="D128" s="172"/>
      <c r="E128" s="173"/>
      <c r="F128" s="174" t="s">
        <v>30</v>
      </c>
      <c r="G128" s="175" t="s">
        <v>30</v>
      </c>
      <c r="H128" s="176"/>
      <c r="I128" s="177"/>
      <c r="J128" s="178" t="s">
        <v>30</v>
      </c>
      <c r="K128" s="179"/>
      <c r="L128" s="180"/>
      <c r="M128" s="181"/>
      <c r="N128" s="181"/>
      <c r="O128" s="182" t="str">
        <f t="shared" si="3"/>
        <v/>
      </c>
      <c r="P128" s="180"/>
      <c r="Q128" s="181"/>
      <c r="R128" s="181"/>
      <c r="S128" s="182" t="str">
        <f t="shared" si="4"/>
        <v/>
      </c>
      <c r="T128" s="207" t="str">
        <f t="shared" si="5"/>
        <v/>
      </c>
      <c r="U128" s="183" t="str">
        <f t="shared" si="12"/>
        <v xml:space="preserve">   </v>
      </c>
      <c r="V128" s="184" t="str">
        <f t="shared" si="6"/>
        <v xml:space="preserve"> </v>
      </c>
      <c r="W128" s="185" t="str">
        <f t="shared" si="7"/>
        <v/>
      </c>
      <c r="X128" s="209" t="str">
        <f>IF(E128="","",W128*VLOOKUP(2020-H128,Masterh!C$17:D$72,2,FALSE))</f>
        <v/>
      </c>
      <c r="Y128" s="73"/>
      <c r="AA128" s="37"/>
      <c r="AB128" s="32" t="e">
        <f>IF(E128="H",T128-HLOOKUP(V128,Masterh!$C$1:$CX$9,2,FALSE),T128-HLOOKUP(V128,Masterf!$C$1:$CD$9,2,FALSE))</f>
        <v>#VALUE!</v>
      </c>
      <c r="AC128" s="32" t="e">
        <f>IF(E128="H",T128-HLOOKUP(V128,Masterh!$C$1:$CX$9,3,FALSE),T128-HLOOKUP(V128,Masterf!$C$1:$CD$9,3,FALSE))</f>
        <v>#VALUE!</v>
      </c>
      <c r="AD128" s="32" t="e">
        <f>IF(E128="H",T128-HLOOKUP(V128,Masterh!$C$1:$CX$9,4,FALSE),T128-HLOOKUP(V128,Masterf!$C$1:$CD$9,4,FALSE))</f>
        <v>#VALUE!</v>
      </c>
      <c r="AE128" s="32" t="e">
        <f>IF(E128="H",T128-HLOOKUP(V128,Masterh!$C$1:$CX$9,5,FALSE),T128-HLOOKUP(V128,Masterf!$C$1:$CD$9,5,FALSE))</f>
        <v>#VALUE!</v>
      </c>
      <c r="AF128" s="32" t="e">
        <f>IF(E128="H",T128-HLOOKUP(V128,Masterh!$C$1:$CX$9,6,FALSE),T128-HLOOKUP(V128,Masterf!$C$1:$CD$9,6,FALSE))</f>
        <v>#VALUE!</v>
      </c>
      <c r="AG128" s="32" t="e">
        <f>IF(E128="H",T128-HLOOKUP(V128,Masterh!$C$1:$CX$9,7,FALSE),T128-HLOOKUP(V128,Masterf!$C$1:$CD$9,7,FALSE))</f>
        <v>#VALUE!</v>
      </c>
      <c r="AH128" s="32" t="e">
        <f>IF(E128="H",T128-HLOOKUP(V128,Masterh!$C$1:$CX$9,8,FALSE),T128-HLOOKUP(V128,Masterf!$C$1:$CD$9,8,FALSE))</f>
        <v>#VALUE!</v>
      </c>
      <c r="AI128" s="32" t="e">
        <f>IF(E128="H",T128-HLOOKUP(V128,Masterh!$C$1:$CX$9,9,FALSE),T128-HLOOKUP(V128,Masterf!$C$1:$CD$9,9,FALSE))</f>
        <v>#VALUE!</v>
      </c>
      <c r="AJ128" s="51" t="str">
        <f t="shared" si="9"/>
        <v xml:space="preserve"> </v>
      </c>
      <c r="AK128" s="37"/>
      <c r="AL128" s="52" t="str">
        <f t="shared" si="10"/>
        <v xml:space="preserve"> </v>
      </c>
      <c r="AM128" s="53" t="str">
        <f t="shared" si="11"/>
        <v xml:space="preserve"> </v>
      </c>
      <c r="AN128" s="37" t="e">
        <f>IF(AND(H128&lt;1920),VLOOKUP(K128,Masterh!$F$11:$P$29,11),IF(AND(H128&gt;=1920,H128&lt;1941),VLOOKUP(K128,Masterh!$F$11:$P$29,11),IF(AND(H128&gt;=1941,H128&lt;1946),VLOOKUP(K128,Masterh!$F$11:$P$29,10),IF(AND(H128&gt;=1946,H128&lt;1951),VLOOKUP(K128,Masterh!$F$11:$P$29,9),IF(AND(H128&gt;=1951,H128&lt;1956),VLOOKUP(K128,Masterh!$F$11:$P$29,8),IF(AND(H128&gt;=1956,H128&lt;1961),VLOOKUP(K128,Masterh!$F$11:$P$29,7),IF(AND(H128&gt;=1961,H128&lt;1966),VLOOKUP(K128,Masterh!$F$11:$P$29,6),IF(AND(H128&gt;=1966,H128&lt;1971),VLOOKUP(K128,Masterh!$F$11:$P$29,5),IF(AND(H128&gt;=1971,H128&lt;1976),VLOOKUP(K128,Masterh!$F$11:$P$29,4),IF(AND(H128&gt;=1976,H128&lt;1981),VLOOKUP(K128,Masterh!$F$11:$P$29,3),IF(AND(H128&gt;=1981,H128&lt;1986),VLOOKUP(K128,Masterh!$F$11:$P$29,2),"SENIOR")))))))))))</f>
        <v>#N/A</v>
      </c>
      <c r="AO128" s="37" t="e">
        <f>IF(AND(H128&lt;1951),VLOOKUP(K128,Masterf!$F$11:$N$25,9),IF(AND(H128&gt;=1951,H128&lt;1956),VLOOKUP(K128,Masterf!$F$11:$N$25,8),IF(AND(H128&gt;=1956,H128&lt;1961),VLOOKUP(K128,Masterf!$F$11:$N$25,7),IF(AND(H128&gt;=1961,H128&lt;1966),VLOOKUP(K128,Masterf!$F$11:$N$25,6),IF(AND(H128&gt;=1966,H128&lt;1971),VLOOKUP(K128,Masterf!$F$11:$N$25,5),IF(AND(H128&gt;=1971,H128&lt;1976),VLOOKUP(K128,Masterf!$F$11:$N$25,4),IF(AND(H128&gt;=1976,H128&lt;1981),VLOOKUP(K128,Masterf!$F$11:$N$25,3),IF(AND(H128&gt;=1981,H128&lt;1986),VLOOKUP(K128,Masterf!$F$11:$N$25,2),"SENIOR"))))))))</f>
        <v>#N/A</v>
      </c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</row>
    <row r="129" spans="2:124" s="5" customFormat="1" ht="30" customHeight="1" x14ac:dyDescent="0.2">
      <c r="B129" s="170"/>
      <c r="C129" s="171"/>
      <c r="D129" s="172"/>
      <c r="E129" s="173"/>
      <c r="F129" s="174" t="s">
        <v>30</v>
      </c>
      <c r="G129" s="175" t="s">
        <v>30</v>
      </c>
      <c r="H129" s="176"/>
      <c r="I129" s="177"/>
      <c r="J129" s="178"/>
      <c r="K129" s="179"/>
      <c r="L129" s="180"/>
      <c r="M129" s="181"/>
      <c r="N129" s="181"/>
      <c r="O129" s="182" t="str">
        <f t="shared" si="3"/>
        <v/>
      </c>
      <c r="P129" s="180"/>
      <c r="Q129" s="181"/>
      <c r="R129" s="181"/>
      <c r="S129" s="182" t="str">
        <f t="shared" si="4"/>
        <v/>
      </c>
      <c r="T129" s="207" t="str">
        <f t="shared" si="5"/>
        <v/>
      </c>
      <c r="U129" s="183" t="str">
        <f t="shared" si="12"/>
        <v xml:space="preserve">   </v>
      </c>
      <c r="V129" s="184" t="str">
        <f t="shared" si="6"/>
        <v xml:space="preserve"> </v>
      </c>
      <c r="W129" s="185" t="str">
        <f t="shared" si="7"/>
        <v/>
      </c>
      <c r="X129" s="209" t="str">
        <f>IF(E129="","",W129*VLOOKUP(2020-H129,Masterh!C$17:D$72,2,FALSE))</f>
        <v/>
      </c>
      <c r="Y129" s="73"/>
      <c r="AA129" s="37"/>
      <c r="AB129" s="32" t="e">
        <f>IF(E129="H",T129-HLOOKUP(V129,Masterh!$C$1:$CX$9,2,FALSE),T129-HLOOKUP(V129,Masterf!$C$1:$CD$9,2,FALSE))</f>
        <v>#VALUE!</v>
      </c>
      <c r="AC129" s="32" t="e">
        <f>IF(E129="H",T129-HLOOKUP(V129,Masterh!$C$1:$CX$9,3,FALSE),T129-HLOOKUP(V129,Masterf!$C$1:$CD$9,3,FALSE))</f>
        <v>#VALUE!</v>
      </c>
      <c r="AD129" s="32" t="e">
        <f>IF(E129="H",T129-HLOOKUP(V129,Masterh!$C$1:$CX$9,4,FALSE),T129-HLOOKUP(V129,Masterf!$C$1:$CD$9,4,FALSE))</f>
        <v>#VALUE!</v>
      </c>
      <c r="AE129" s="32" t="e">
        <f>IF(E129="H",T129-HLOOKUP(V129,Masterh!$C$1:$CX$9,5,FALSE),T129-HLOOKUP(V129,Masterf!$C$1:$CD$9,5,FALSE))</f>
        <v>#VALUE!</v>
      </c>
      <c r="AF129" s="32" t="e">
        <f>IF(E129="H",T129-HLOOKUP(V129,Masterh!$C$1:$CX$9,6,FALSE),T129-HLOOKUP(V129,Masterf!$C$1:$CD$9,6,FALSE))</f>
        <v>#VALUE!</v>
      </c>
      <c r="AG129" s="32" t="e">
        <f>IF(E129="H",T129-HLOOKUP(V129,Masterh!$C$1:$CX$9,7,FALSE),T129-HLOOKUP(V129,Masterf!$C$1:$CD$9,7,FALSE))</f>
        <v>#VALUE!</v>
      </c>
      <c r="AH129" s="32" t="e">
        <f>IF(E129="H",T129-HLOOKUP(V129,Masterh!$C$1:$CX$9,8,FALSE),T129-HLOOKUP(V129,Masterf!$C$1:$CD$9,8,FALSE))</f>
        <v>#VALUE!</v>
      </c>
      <c r="AI129" s="32" t="e">
        <f>IF(E129="H",T129-HLOOKUP(V129,Masterh!$C$1:$CX$9,9,FALSE),T129-HLOOKUP(V129,Masterf!$C$1:$CD$9,9,FALSE))</f>
        <v>#VALUE!</v>
      </c>
      <c r="AJ129" s="51" t="str">
        <f t="shared" si="9"/>
        <v xml:space="preserve"> </v>
      </c>
      <c r="AK129" s="37"/>
      <c r="AL129" s="52" t="str">
        <f t="shared" si="10"/>
        <v xml:space="preserve"> </v>
      </c>
      <c r="AM129" s="53" t="str">
        <f t="shared" si="11"/>
        <v xml:space="preserve"> </v>
      </c>
      <c r="AN129" s="37" t="e">
        <f>IF(AND(H129&lt;1920),VLOOKUP(K129,Masterh!$F$11:$P$29,11),IF(AND(H129&gt;=1920,H129&lt;1941),VLOOKUP(K129,Masterh!$F$11:$P$29,11),IF(AND(H129&gt;=1941,H129&lt;1946),VLOOKUP(K129,Masterh!$F$11:$P$29,10),IF(AND(H129&gt;=1946,H129&lt;1951),VLOOKUP(K129,Masterh!$F$11:$P$29,9),IF(AND(H129&gt;=1951,H129&lt;1956),VLOOKUP(K129,Masterh!$F$11:$P$29,8),IF(AND(H129&gt;=1956,H129&lt;1961),VLOOKUP(K129,Masterh!$F$11:$P$29,7),IF(AND(H129&gt;=1961,H129&lt;1966),VLOOKUP(K129,Masterh!$F$11:$P$29,6),IF(AND(H129&gt;=1966,H129&lt;1971),VLOOKUP(K129,Masterh!$F$11:$P$29,5),IF(AND(H129&gt;=1971,H129&lt;1976),VLOOKUP(K129,Masterh!$F$11:$P$29,4),IF(AND(H129&gt;=1976,H129&lt;1981),VLOOKUP(K129,Masterh!$F$11:$P$29,3),IF(AND(H129&gt;=1981,H129&lt;1986),VLOOKUP(K129,Masterh!$F$11:$P$29,2),"SENIOR")))))))))))</f>
        <v>#N/A</v>
      </c>
      <c r="AO129" s="37" t="e">
        <f>IF(AND(H129&lt;1951),VLOOKUP(K129,Masterf!$F$11:$N$25,9),IF(AND(H129&gt;=1951,H129&lt;1956),VLOOKUP(K129,Masterf!$F$11:$N$25,8),IF(AND(H129&gt;=1956,H129&lt;1961),VLOOKUP(K129,Masterf!$F$11:$N$25,7),IF(AND(H129&gt;=1961,H129&lt;1966),VLOOKUP(K129,Masterf!$F$11:$N$25,6),IF(AND(H129&gt;=1966,H129&lt;1971),VLOOKUP(K129,Masterf!$F$11:$N$25,5),IF(AND(H129&gt;=1971,H129&lt;1976),VLOOKUP(K129,Masterf!$F$11:$N$25,4),IF(AND(H129&gt;=1976,H129&lt;1981),VLOOKUP(K129,Masterf!$F$11:$N$25,3),IF(AND(H129&gt;=1981,H129&lt;1986),VLOOKUP(K129,Masterf!$F$11:$N$25,2),"SENIOR"))))))))</f>
        <v>#N/A</v>
      </c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</row>
    <row r="130" spans="2:124" s="5" customFormat="1" ht="30" customHeight="1" x14ac:dyDescent="0.2">
      <c r="B130" s="170"/>
      <c r="C130" s="171"/>
      <c r="D130" s="172"/>
      <c r="E130" s="173"/>
      <c r="F130" s="174" t="s">
        <v>30</v>
      </c>
      <c r="G130" s="175" t="s">
        <v>30</v>
      </c>
      <c r="H130" s="176"/>
      <c r="I130" s="177"/>
      <c r="J130" s="178"/>
      <c r="K130" s="179"/>
      <c r="L130" s="180"/>
      <c r="M130" s="181"/>
      <c r="N130" s="181"/>
      <c r="O130" s="182" t="str">
        <f t="shared" si="3"/>
        <v/>
      </c>
      <c r="P130" s="180"/>
      <c r="Q130" s="181"/>
      <c r="R130" s="181"/>
      <c r="S130" s="182" t="str">
        <f t="shared" si="4"/>
        <v/>
      </c>
      <c r="T130" s="207" t="str">
        <f t="shared" si="5"/>
        <v/>
      </c>
      <c r="U130" s="183" t="str">
        <f t="shared" si="12"/>
        <v xml:space="preserve">   </v>
      </c>
      <c r="V130" s="184" t="str">
        <f t="shared" si="6"/>
        <v xml:space="preserve"> </v>
      </c>
      <c r="W130" s="185" t="str">
        <f t="shared" si="7"/>
        <v/>
      </c>
      <c r="X130" s="209" t="str">
        <f>IF(E130="","",W130*VLOOKUP(2020-H130,Masterh!C$17:D$72,2,FALSE))</f>
        <v/>
      </c>
      <c r="Y130" s="73"/>
      <c r="AA130" s="37"/>
      <c r="AB130" s="32" t="e">
        <f>IF(E130="H",T130-HLOOKUP(V130,Masterh!$C$1:$CX$9,2,FALSE),T130-HLOOKUP(V130,Masterf!$C$1:$CD$9,2,FALSE))</f>
        <v>#VALUE!</v>
      </c>
      <c r="AC130" s="32" t="e">
        <f>IF(E130="H",T130-HLOOKUP(V130,Masterh!$C$1:$CX$9,3,FALSE),T130-HLOOKUP(V130,Masterf!$C$1:$CD$9,3,FALSE))</f>
        <v>#VALUE!</v>
      </c>
      <c r="AD130" s="32" t="e">
        <f>IF(E130="H",T130-HLOOKUP(V130,Masterh!$C$1:$CX$9,4,FALSE),T130-HLOOKUP(V130,Masterf!$C$1:$CD$9,4,FALSE))</f>
        <v>#VALUE!</v>
      </c>
      <c r="AE130" s="32" t="e">
        <f>IF(E130="H",T130-HLOOKUP(V130,Masterh!$C$1:$CX$9,5,FALSE),T130-HLOOKUP(V130,Masterf!$C$1:$CD$9,5,FALSE))</f>
        <v>#VALUE!</v>
      </c>
      <c r="AF130" s="32" t="e">
        <f>IF(E130="H",T130-HLOOKUP(V130,Masterh!$C$1:$CX$9,6,FALSE),T130-HLOOKUP(V130,Masterf!$C$1:$CD$9,6,FALSE))</f>
        <v>#VALUE!</v>
      </c>
      <c r="AG130" s="32" t="e">
        <f>IF(E130="H",T130-HLOOKUP(V130,Masterh!$C$1:$CX$9,7,FALSE),T130-HLOOKUP(V130,Masterf!$C$1:$CD$9,7,FALSE))</f>
        <v>#VALUE!</v>
      </c>
      <c r="AH130" s="32" t="e">
        <f>IF(E130="H",T130-HLOOKUP(V130,Masterh!$C$1:$CX$9,8,FALSE),T130-HLOOKUP(V130,Masterf!$C$1:$CD$9,8,FALSE))</f>
        <v>#VALUE!</v>
      </c>
      <c r="AI130" s="32" t="e">
        <f>IF(E130="H",T130-HLOOKUP(V130,Masterh!$C$1:$CX$9,9,FALSE),T130-HLOOKUP(V130,Masterf!$C$1:$CD$9,9,FALSE))</f>
        <v>#VALUE!</v>
      </c>
      <c r="AJ130" s="51" t="str">
        <f t="shared" si="9"/>
        <v xml:space="preserve"> </v>
      </c>
      <c r="AK130" s="37"/>
      <c r="AL130" s="52" t="str">
        <f t="shared" si="10"/>
        <v xml:space="preserve"> </v>
      </c>
      <c r="AM130" s="53" t="str">
        <f t="shared" si="11"/>
        <v xml:space="preserve"> </v>
      </c>
      <c r="AN130" s="37" t="e">
        <f>IF(AND(H130&lt;1920),VLOOKUP(K130,Masterh!$F$11:$P$29,11),IF(AND(H130&gt;=1920,H130&lt;1941),VLOOKUP(K130,Masterh!$F$11:$P$29,11),IF(AND(H130&gt;=1941,H130&lt;1946),VLOOKUP(K130,Masterh!$F$11:$P$29,10),IF(AND(H130&gt;=1946,H130&lt;1951),VLOOKUP(K130,Masterh!$F$11:$P$29,9),IF(AND(H130&gt;=1951,H130&lt;1956),VLOOKUP(K130,Masterh!$F$11:$P$29,8),IF(AND(H130&gt;=1956,H130&lt;1961),VLOOKUP(K130,Masterh!$F$11:$P$29,7),IF(AND(H130&gt;=1961,H130&lt;1966),VLOOKUP(K130,Masterh!$F$11:$P$29,6),IF(AND(H130&gt;=1966,H130&lt;1971),VLOOKUP(K130,Masterh!$F$11:$P$29,5),IF(AND(H130&gt;=1971,H130&lt;1976),VLOOKUP(K130,Masterh!$F$11:$P$29,4),IF(AND(H130&gt;=1976,H130&lt;1981),VLOOKUP(K130,Masterh!$F$11:$P$29,3),IF(AND(H130&gt;=1981,H130&lt;1986),VLOOKUP(K130,Masterh!$F$11:$P$29,2),"SENIOR")))))))))))</f>
        <v>#N/A</v>
      </c>
      <c r="AO130" s="37" t="e">
        <f>IF(AND(H130&lt;1951),VLOOKUP(K130,Masterf!$F$11:$N$25,9),IF(AND(H130&gt;=1951,H130&lt;1956),VLOOKUP(K130,Masterf!$F$11:$N$25,8),IF(AND(H130&gt;=1956,H130&lt;1961),VLOOKUP(K130,Masterf!$F$11:$N$25,7),IF(AND(H130&gt;=1961,H130&lt;1966),VLOOKUP(K130,Masterf!$F$11:$N$25,6),IF(AND(H130&gt;=1966,H130&lt;1971),VLOOKUP(K130,Masterf!$F$11:$N$25,5),IF(AND(H130&gt;=1971,H130&lt;1976),VLOOKUP(K130,Masterf!$F$11:$N$25,4),IF(AND(H130&gt;=1976,H130&lt;1981),VLOOKUP(K130,Masterf!$F$11:$N$25,3),IF(AND(H130&gt;=1981,H130&lt;1986),VLOOKUP(K130,Masterf!$F$11:$N$25,2),"SENIOR"))))))))</f>
        <v>#N/A</v>
      </c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</row>
    <row r="131" spans="2:124" s="5" customFormat="1" ht="30" customHeight="1" x14ac:dyDescent="0.2">
      <c r="B131" s="170"/>
      <c r="C131" s="171"/>
      <c r="D131" s="172"/>
      <c r="E131" s="173"/>
      <c r="F131" s="174" t="s">
        <v>30</v>
      </c>
      <c r="G131" s="175" t="s">
        <v>30</v>
      </c>
      <c r="H131" s="176"/>
      <c r="I131" s="177"/>
      <c r="J131" s="178"/>
      <c r="K131" s="179"/>
      <c r="L131" s="180"/>
      <c r="M131" s="181"/>
      <c r="N131" s="181"/>
      <c r="O131" s="182" t="str">
        <f t="shared" si="3"/>
        <v/>
      </c>
      <c r="P131" s="180"/>
      <c r="Q131" s="181"/>
      <c r="R131" s="181"/>
      <c r="S131" s="182" t="str">
        <f t="shared" si="4"/>
        <v/>
      </c>
      <c r="T131" s="207" t="str">
        <f t="shared" si="5"/>
        <v/>
      </c>
      <c r="U131" s="183" t="str">
        <f t="shared" si="12"/>
        <v xml:space="preserve">   </v>
      </c>
      <c r="V131" s="184" t="str">
        <f t="shared" si="6"/>
        <v xml:space="preserve"> </v>
      </c>
      <c r="W131" s="185" t="str">
        <f t="shared" si="7"/>
        <v/>
      </c>
      <c r="X131" s="209" t="str">
        <f>IF(E131="","",W131*VLOOKUP(2020-H131,Masterh!C$17:D$72,2,FALSE))</f>
        <v/>
      </c>
      <c r="Y131" s="73"/>
      <c r="AA131" s="37"/>
      <c r="AB131" s="32" t="e">
        <f>IF(E131="H",T131-HLOOKUP(V131,Masterh!$C$1:$CX$9,2,FALSE),T131-HLOOKUP(V131,Masterf!$C$1:$CD$9,2,FALSE))</f>
        <v>#VALUE!</v>
      </c>
      <c r="AC131" s="32" t="e">
        <f>IF(E131="H",T131-HLOOKUP(V131,Masterh!$C$1:$CX$9,3,FALSE),T131-HLOOKUP(V131,Masterf!$C$1:$CD$9,3,FALSE))</f>
        <v>#VALUE!</v>
      </c>
      <c r="AD131" s="32" t="e">
        <f>IF(E131="H",T131-HLOOKUP(V131,Masterh!$C$1:$CX$9,4,FALSE),T131-HLOOKUP(V131,Masterf!$C$1:$CD$9,4,FALSE))</f>
        <v>#VALUE!</v>
      </c>
      <c r="AE131" s="32" t="e">
        <f>IF(E131="H",T131-HLOOKUP(V131,Masterh!$C$1:$CX$9,5,FALSE),T131-HLOOKUP(V131,Masterf!$C$1:$CD$9,5,FALSE))</f>
        <v>#VALUE!</v>
      </c>
      <c r="AF131" s="32" t="e">
        <f>IF(E131="H",T131-HLOOKUP(V131,Masterh!$C$1:$CX$9,6,FALSE),T131-HLOOKUP(V131,Masterf!$C$1:$CD$9,6,FALSE))</f>
        <v>#VALUE!</v>
      </c>
      <c r="AG131" s="32" t="e">
        <f>IF(E131="H",T131-HLOOKUP(V131,Masterh!$C$1:$CX$9,7,FALSE),T131-HLOOKUP(V131,Masterf!$C$1:$CD$9,7,FALSE))</f>
        <v>#VALUE!</v>
      </c>
      <c r="AH131" s="32" t="e">
        <f>IF(E131="H",T131-HLOOKUP(V131,Masterh!$C$1:$CX$9,8,FALSE),T131-HLOOKUP(V131,Masterf!$C$1:$CD$9,8,FALSE))</f>
        <v>#VALUE!</v>
      </c>
      <c r="AI131" s="32" t="e">
        <f>IF(E131="H",T131-HLOOKUP(V131,Masterh!$C$1:$CX$9,9,FALSE),T131-HLOOKUP(V131,Masterf!$C$1:$CD$9,9,FALSE))</f>
        <v>#VALUE!</v>
      </c>
      <c r="AJ131" s="51" t="str">
        <f t="shared" si="9"/>
        <v xml:space="preserve"> </v>
      </c>
      <c r="AK131" s="37"/>
      <c r="AL131" s="52" t="str">
        <f t="shared" si="10"/>
        <v xml:space="preserve"> </v>
      </c>
      <c r="AM131" s="53" t="str">
        <f t="shared" si="11"/>
        <v xml:space="preserve"> </v>
      </c>
      <c r="AN131" s="37" t="e">
        <f>IF(AND(H131&lt;1920),VLOOKUP(K131,Masterh!$F$11:$P$29,11),IF(AND(H131&gt;=1920,H131&lt;1941),VLOOKUP(K131,Masterh!$F$11:$P$29,11),IF(AND(H131&gt;=1941,H131&lt;1946),VLOOKUP(K131,Masterh!$F$11:$P$29,10),IF(AND(H131&gt;=1946,H131&lt;1951),VLOOKUP(K131,Masterh!$F$11:$P$29,9),IF(AND(H131&gt;=1951,H131&lt;1956),VLOOKUP(K131,Masterh!$F$11:$P$29,8),IF(AND(H131&gt;=1956,H131&lt;1961),VLOOKUP(K131,Masterh!$F$11:$P$29,7),IF(AND(H131&gt;=1961,H131&lt;1966),VLOOKUP(K131,Masterh!$F$11:$P$29,6),IF(AND(H131&gt;=1966,H131&lt;1971),VLOOKUP(K131,Masterh!$F$11:$P$29,5),IF(AND(H131&gt;=1971,H131&lt;1976),VLOOKUP(K131,Masterh!$F$11:$P$29,4),IF(AND(H131&gt;=1976,H131&lt;1981),VLOOKUP(K131,Masterh!$F$11:$P$29,3),IF(AND(H131&gt;=1981,H131&lt;1986),VLOOKUP(K131,Masterh!$F$11:$P$29,2),"SENIOR")))))))))))</f>
        <v>#N/A</v>
      </c>
      <c r="AO131" s="37" t="e">
        <f>IF(AND(H131&lt;1951),VLOOKUP(K131,Masterf!$F$11:$N$25,9),IF(AND(H131&gt;=1951,H131&lt;1956),VLOOKUP(K131,Masterf!$F$11:$N$25,8),IF(AND(H131&gt;=1956,H131&lt;1961),VLOOKUP(K131,Masterf!$F$11:$N$25,7),IF(AND(H131&gt;=1961,H131&lt;1966),VLOOKUP(K131,Masterf!$F$11:$N$25,6),IF(AND(H131&gt;=1966,H131&lt;1971),VLOOKUP(K131,Masterf!$F$11:$N$25,5),IF(AND(H131&gt;=1971,H131&lt;1976),VLOOKUP(K131,Masterf!$F$11:$N$25,4),IF(AND(H131&gt;=1976,H131&lt;1981),VLOOKUP(K131,Masterf!$F$11:$N$25,3),IF(AND(H131&gt;=1981,H131&lt;1986),VLOOKUP(K131,Masterf!$F$11:$N$25,2),"SENIOR"))))))))</f>
        <v>#N/A</v>
      </c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</row>
    <row r="132" spans="2:124" s="5" customFormat="1" ht="30" customHeight="1" x14ac:dyDescent="0.2">
      <c r="B132" s="170"/>
      <c r="C132" s="171"/>
      <c r="D132" s="172"/>
      <c r="E132" s="173"/>
      <c r="F132" s="174" t="s">
        <v>30</v>
      </c>
      <c r="G132" s="175" t="s">
        <v>30</v>
      </c>
      <c r="H132" s="176"/>
      <c r="I132" s="177"/>
      <c r="J132" s="178"/>
      <c r="K132" s="179"/>
      <c r="L132" s="180"/>
      <c r="M132" s="181"/>
      <c r="N132" s="181"/>
      <c r="O132" s="182" t="str">
        <f t="shared" si="3"/>
        <v/>
      </c>
      <c r="P132" s="180"/>
      <c r="Q132" s="181"/>
      <c r="R132" s="181"/>
      <c r="S132" s="182" t="str">
        <f t="shared" si="4"/>
        <v/>
      </c>
      <c r="T132" s="207" t="str">
        <f t="shared" si="5"/>
        <v/>
      </c>
      <c r="U132" s="183" t="str">
        <f t="shared" si="12"/>
        <v xml:space="preserve">   </v>
      </c>
      <c r="V132" s="184" t="str">
        <f t="shared" si="6"/>
        <v xml:space="preserve"> </v>
      </c>
      <c r="W132" s="185" t="str">
        <f t="shared" si="7"/>
        <v/>
      </c>
      <c r="X132" s="209" t="str">
        <f>IF(E132="","",W132*VLOOKUP(2020-H132,Masterh!C$17:D$72,2,FALSE))</f>
        <v/>
      </c>
      <c r="Y132" s="73"/>
      <c r="AA132" s="37"/>
      <c r="AB132" s="32" t="e">
        <f>IF(E132="H",T132-HLOOKUP(V132,Masterh!$C$1:$CX$9,2,FALSE),T132-HLOOKUP(V132,Masterf!$C$1:$CD$9,2,FALSE))</f>
        <v>#VALUE!</v>
      </c>
      <c r="AC132" s="32" t="e">
        <f>IF(E132="H",T132-HLOOKUP(V132,Masterh!$C$1:$CX$9,3,FALSE),T132-HLOOKUP(V132,Masterf!$C$1:$CD$9,3,FALSE))</f>
        <v>#VALUE!</v>
      </c>
      <c r="AD132" s="32" t="e">
        <f>IF(E132="H",T132-HLOOKUP(V132,Masterh!$C$1:$CX$9,4,FALSE),T132-HLOOKUP(V132,Masterf!$C$1:$CD$9,4,FALSE))</f>
        <v>#VALUE!</v>
      </c>
      <c r="AE132" s="32" t="e">
        <f>IF(E132="H",T132-HLOOKUP(V132,Masterh!$C$1:$CX$9,5,FALSE),T132-HLOOKUP(V132,Masterf!$C$1:$CD$9,5,FALSE))</f>
        <v>#VALUE!</v>
      </c>
      <c r="AF132" s="32" t="e">
        <f>IF(E132="H",T132-HLOOKUP(V132,Masterh!$C$1:$CX$9,6,FALSE),T132-HLOOKUP(V132,Masterf!$C$1:$CD$9,6,FALSE))</f>
        <v>#VALUE!</v>
      </c>
      <c r="AG132" s="32" t="e">
        <f>IF(E132="H",T132-HLOOKUP(V132,Masterh!$C$1:$CX$9,7,FALSE),T132-HLOOKUP(V132,Masterf!$C$1:$CD$9,7,FALSE))</f>
        <v>#VALUE!</v>
      </c>
      <c r="AH132" s="32" t="e">
        <f>IF(E132="H",T132-HLOOKUP(V132,Masterh!$C$1:$CX$9,8,FALSE),T132-HLOOKUP(V132,Masterf!$C$1:$CD$9,8,FALSE))</f>
        <v>#VALUE!</v>
      </c>
      <c r="AI132" s="32" t="e">
        <f>IF(E132="H",T132-HLOOKUP(V132,Masterh!$C$1:$CX$9,9,FALSE),T132-HLOOKUP(V132,Masterf!$C$1:$CD$9,9,FALSE))</f>
        <v>#VALUE!</v>
      </c>
      <c r="AJ132" s="51" t="str">
        <f t="shared" si="9"/>
        <v xml:space="preserve"> </v>
      </c>
      <c r="AK132" s="37"/>
      <c r="AL132" s="52" t="str">
        <f t="shared" si="10"/>
        <v xml:space="preserve"> </v>
      </c>
      <c r="AM132" s="53" t="str">
        <f t="shared" si="11"/>
        <v xml:space="preserve"> </v>
      </c>
      <c r="AN132" s="37" t="e">
        <f>IF(AND(H132&lt;1920),VLOOKUP(K132,Masterh!$F$11:$P$29,11),IF(AND(H132&gt;=1920,H132&lt;1941),VLOOKUP(K132,Masterh!$F$11:$P$29,11),IF(AND(H132&gt;=1941,H132&lt;1946),VLOOKUP(K132,Masterh!$F$11:$P$29,10),IF(AND(H132&gt;=1946,H132&lt;1951),VLOOKUP(K132,Masterh!$F$11:$P$29,9),IF(AND(H132&gt;=1951,H132&lt;1956),VLOOKUP(K132,Masterh!$F$11:$P$29,8),IF(AND(H132&gt;=1956,H132&lt;1961),VLOOKUP(K132,Masterh!$F$11:$P$29,7),IF(AND(H132&gt;=1961,H132&lt;1966),VLOOKUP(K132,Masterh!$F$11:$P$29,6),IF(AND(H132&gt;=1966,H132&lt;1971),VLOOKUP(K132,Masterh!$F$11:$P$29,5),IF(AND(H132&gt;=1971,H132&lt;1976),VLOOKUP(K132,Masterh!$F$11:$P$29,4),IF(AND(H132&gt;=1976,H132&lt;1981),VLOOKUP(K132,Masterh!$F$11:$P$29,3),IF(AND(H132&gt;=1981,H132&lt;1986),VLOOKUP(K132,Masterh!$F$11:$P$29,2),"SENIOR")))))))))))</f>
        <v>#N/A</v>
      </c>
      <c r="AO132" s="37" t="e">
        <f>IF(AND(H132&lt;1951),VLOOKUP(K132,Masterf!$F$11:$N$25,9),IF(AND(H132&gt;=1951,H132&lt;1956),VLOOKUP(K132,Masterf!$F$11:$N$25,8),IF(AND(H132&gt;=1956,H132&lt;1961),VLOOKUP(K132,Masterf!$F$11:$N$25,7),IF(AND(H132&gt;=1961,H132&lt;1966),VLOOKUP(K132,Masterf!$F$11:$N$25,6),IF(AND(H132&gt;=1966,H132&lt;1971),VLOOKUP(K132,Masterf!$F$11:$N$25,5),IF(AND(H132&gt;=1971,H132&lt;1976),VLOOKUP(K132,Masterf!$F$11:$N$25,4),IF(AND(H132&gt;=1976,H132&lt;1981),VLOOKUP(K132,Masterf!$F$11:$N$25,3),IF(AND(H132&gt;=1981,H132&lt;1986),VLOOKUP(K132,Masterf!$F$11:$N$25,2),"SENIOR"))))))))</f>
        <v>#N/A</v>
      </c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</row>
    <row r="133" spans="2:124" s="5" customFormat="1" ht="30" customHeight="1" x14ac:dyDescent="0.2">
      <c r="B133" s="170"/>
      <c r="C133" s="171"/>
      <c r="D133" s="172"/>
      <c r="E133" s="173"/>
      <c r="F133" s="174" t="s">
        <v>30</v>
      </c>
      <c r="G133" s="175" t="s">
        <v>30</v>
      </c>
      <c r="H133" s="176"/>
      <c r="I133" s="177"/>
      <c r="J133" s="178" t="s">
        <v>30</v>
      </c>
      <c r="K133" s="179"/>
      <c r="L133" s="180"/>
      <c r="M133" s="181"/>
      <c r="N133" s="181"/>
      <c r="O133" s="182" t="str">
        <f t="shared" si="3"/>
        <v/>
      </c>
      <c r="P133" s="180"/>
      <c r="Q133" s="181"/>
      <c r="R133" s="181"/>
      <c r="S133" s="182" t="str">
        <f t="shared" si="4"/>
        <v/>
      </c>
      <c r="T133" s="207" t="str">
        <f t="shared" si="5"/>
        <v/>
      </c>
      <c r="U133" s="183" t="str">
        <f t="shared" si="12"/>
        <v xml:space="preserve">   </v>
      </c>
      <c r="V133" s="184" t="str">
        <f t="shared" si="6"/>
        <v xml:space="preserve"> </v>
      </c>
      <c r="W133" s="185" t="str">
        <f t="shared" si="7"/>
        <v/>
      </c>
      <c r="X133" s="209" t="str">
        <f>IF(E133="","",W133*VLOOKUP(2020-H133,Masterh!C$17:D$72,2,FALSE))</f>
        <v/>
      </c>
      <c r="Y133" s="73"/>
      <c r="AA133" s="37"/>
      <c r="AB133" s="32" t="e">
        <f>IF(E133="H",T133-HLOOKUP(V133,Masterh!$C$1:$CX$9,2,FALSE),T133-HLOOKUP(V133,Masterf!$C$1:$CD$9,2,FALSE))</f>
        <v>#VALUE!</v>
      </c>
      <c r="AC133" s="32" t="e">
        <f>IF(E133="H",T133-HLOOKUP(V133,Masterh!$C$1:$CX$9,3,FALSE),T133-HLOOKUP(V133,Masterf!$C$1:$CD$9,3,FALSE))</f>
        <v>#VALUE!</v>
      </c>
      <c r="AD133" s="32" t="e">
        <f>IF(E133="H",T133-HLOOKUP(V133,Masterh!$C$1:$CX$9,4,FALSE),T133-HLOOKUP(V133,Masterf!$C$1:$CD$9,4,FALSE))</f>
        <v>#VALUE!</v>
      </c>
      <c r="AE133" s="32" t="e">
        <f>IF(E133="H",T133-HLOOKUP(V133,Masterh!$C$1:$CX$9,5,FALSE),T133-HLOOKUP(V133,Masterf!$C$1:$CD$9,5,FALSE))</f>
        <v>#VALUE!</v>
      </c>
      <c r="AF133" s="32" t="e">
        <f>IF(E133="H",T133-HLOOKUP(V133,Masterh!$C$1:$CX$9,6,FALSE),T133-HLOOKUP(V133,Masterf!$C$1:$CD$9,6,FALSE))</f>
        <v>#VALUE!</v>
      </c>
      <c r="AG133" s="32" t="e">
        <f>IF(E133="H",T133-HLOOKUP(V133,Masterh!$C$1:$CX$9,7,FALSE),T133-HLOOKUP(V133,Masterf!$C$1:$CD$9,7,FALSE))</f>
        <v>#VALUE!</v>
      </c>
      <c r="AH133" s="32" t="e">
        <f>IF(E133="H",T133-HLOOKUP(V133,Masterh!$C$1:$CX$9,8,FALSE),T133-HLOOKUP(V133,Masterf!$C$1:$CD$9,8,FALSE))</f>
        <v>#VALUE!</v>
      </c>
      <c r="AI133" s="32" t="e">
        <f>IF(E133="H",T133-HLOOKUP(V133,Masterh!$C$1:$CX$9,9,FALSE),T133-HLOOKUP(V133,Masterf!$C$1:$CD$9,9,FALSE))</f>
        <v>#VALUE!</v>
      </c>
      <c r="AJ133" s="51" t="str">
        <f t="shared" si="9"/>
        <v xml:space="preserve"> </v>
      </c>
      <c r="AK133" s="37"/>
      <c r="AL133" s="52" t="str">
        <f t="shared" si="10"/>
        <v xml:space="preserve"> </v>
      </c>
      <c r="AM133" s="53" t="str">
        <f t="shared" si="11"/>
        <v xml:space="preserve"> </v>
      </c>
      <c r="AN133" s="37" t="e">
        <f>IF(AND(H133&lt;1920),VLOOKUP(K133,Masterh!$F$11:$P$29,11),IF(AND(H133&gt;=1920,H133&lt;1941),VLOOKUP(K133,Masterh!$F$11:$P$29,11),IF(AND(H133&gt;=1941,H133&lt;1946),VLOOKUP(K133,Masterh!$F$11:$P$29,10),IF(AND(H133&gt;=1946,H133&lt;1951),VLOOKUP(K133,Masterh!$F$11:$P$29,9),IF(AND(H133&gt;=1951,H133&lt;1956),VLOOKUP(K133,Masterh!$F$11:$P$29,8),IF(AND(H133&gt;=1956,H133&lt;1961),VLOOKUP(K133,Masterh!$F$11:$P$29,7),IF(AND(H133&gt;=1961,H133&lt;1966),VLOOKUP(K133,Masterh!$F$11:$P$29,6),IF(AND(H133&gt;=1966,H133&lt;1971),VLOOKUP(K133,Masterh!$F$11:$P$29,5),IF(AND(H133&gt;=1971,H133&lt;1976),VLOOKUP(K133,Masterh!$F$11:$P$29,4),IF(AND(H133&gt;=1976,H133&lt;1981),VLOOKUP(K133,Masterh!$F$11:$P$29,3),IF(AND(H133&gt;=1981,H133&lt;1986),VLOOKUP(K133,Masterh!$F$11:$P$29,2),"SENIOR")))))))))))</f>
        <v>#N/A</v>
      </c>
      <c r="AO133" s="37" t="e">
        <f>IF(AND(H133&lt;1951),VLOOKUP(K133,Masterf!$F$11:$N$25,9),IF(AND(H133&gt;=1951,H133&lt;1956),VLOOKUP(K133,Masterf!$F$11:$N$25,8),IF(AND(H133&gt;=1956,H133&lt;1961),VLOOKUP(K133,Masterf!$F$11:$N$25,7),IF(AND(H133&gt;=1961,H133&lt;1966),VLOOKUP(K133,Masterf!$F$11:$N$25,6),IF(AND(H133&gt;=1966,H133&lt;1971),VLOOKUP(K133,Masterf!$F$11:$N$25,5),IF(AND(H133&gt;=1971,H133&lt;1976),VLOOKUP(K133,Masterf!$F$11:$N$25,4),IF(AND(H133&gt;=1976,H133&lt;1981),VLOOKUP(K133,Masterf!$F$11:$N$25,3),IF(AND(H133&gt;=1981,H133&lt;1986),VLOOKUP(K133,Masterf!$F$11:$N$25,2),"SENIOR"))))))))</f>
        <v>#N/A</v>
      </c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</row>
    <row r="134" spans="2:124" s="5" customFormat="1" ht="30" customHeight="1" x14ac:dyDescent="0.2">
      <c r="B134" s="170"/>
      <c r="C134" s="171"/>
      <c r="D134" s="172"/>
      <c r="E134" s="173"/>
      <c r="F134" s="174" t="s">
        <v>30</v>
      </c>
      <c r="G134" s="175" t="s">
        <v>30</v>
      </c>
      <c r="H134" s="176"/>
      <c r="I134" s="177"/>
      <c r="J134" s="178" t="s">
        <v>30</v>
      </c>
      <c r="K134" s="179"/>
      <c r="L134" s="180"/>
      <c r="M134" s="181"/>
      <c r="N134" s="181"/>
      <c r="O134" s="182" t="str">
        <f t="shared" si="3"/>
        <v/>
      </c>
      <c r="P134" s="180"/>
      <c r="Q134" s="181"/>
      <c r="R134" s="181"/>
      <c r="S134" s="182" t="str">
        <f t="shared" si="4"/>
        <v/>
      </c>
      <c r="T134" s="207" t="str">
        <f t="shared" si="5"/>
        <v/>
      </c>
      <c r="U134" s="183" t="str">
        <f t="shared" si="12"/>
        <v xml:space="preserve">   </v>
      </c>
      <c r="V134" s="184" t="str">
        <f t="shared" si="6"/>
        <v xml:space="preserve"> </v>
      </c>
      <c r="W134" s="185" t="str">
        <f t="shared" si="7"/>
        <v/>
      </c>
      <c r="X134" s="209" t="str">
        <f>IF(E134="","",W134*VLOOKUP(2020-H134,Masterh!C$17:D$72,2,FALSE))</f>
        <v/>
      </c>
      <c r="Y134" s="73"/>
      <c r="AA134" s="37"/>
      <c r="AB134" s="32" t="e">
        <f>IF(E134="H",T134-HLOOKUP(V134,Masterh!$C$1:$CX$9,2,FALSE),T134-HLOOKUP(V134,Masterf!$C$1:$CD$9,2,FALSE))</f>
        <v>#VALUE!</v>
      </c>
      <c r="AC134" s="32" t="e">
        <f>IF(E134="H",T134-HLOOKUP(V134,Masterh!$C$1:$CX$9,3,FALSE),T134-HLOOKUP(V134,Masterf!$C$1:$CD$9,3,FALSE))</f>
        <v>#VALUE!</v>
      </c>
      <c r="AD134" s="32" t="e">
        <f>IF(E134="H",T134-HLOOKUP(V134,Masterh!$C$1:$CX$9,4,FALSE),T134-HLOOKUP(V134,Masterf!$C$1:$CD$9,4,FALSE))</f>
        <v>#VALUE!</v>
      </c>
      <c r="AE134" s="32" t="e">
        <f>IF(E134="H",T134-HLOOKUP(V134,Masterh!$C$1:$CX$9,5,FALSE),T134-HLOOKUP(V134,Masterf!$C$1:$CD$9,5,FALSE))</f>
        <v>#VALUE!</v>
      </c>
      <c r="AF134" s="32" t="e">
        <f>IF(E134="H",T134-HLOOKUP(V134,Masterh!$C$1:$CX$9,6,FALSE),T134-HLOOKUP(V134,Masterf!$C$1:$CD$9,6,FALSE))</f>
        <v>#VALUE!</v>
      </c>
      <c r="AG134" s="32" t="e">
        <f>IF(E134="H",T134-HLOOKUP(V134,Masterh!$C$1:$CX$9,7,FALSE),T134-HLOOKUP(V134,Masterf!$C$1:$CD$9,7,FALSE))</f>
        <v>#VALUE!</v>
      </c>
      <c r="AH134" s="32" t="e">
        <f>IF(E134="H",T134-HLOOKUP(V134,Masterh!$C$1:$CX$9,8,FALSE),T134-HLOOKUP(V134,Masterf!$C$1:$CD$9,8,FALSE))</f>
        <v>#VALUE!</v>
      </c>
      <c r="AI134" s="32" t="e">
        <f>IF(E134="H",T134-HLOOKUP(V134,Masterh!$C$1:$CX$9,9,FALSE),T134-HLOOKUP(V134,Masterf!$C$1:$CD$9,9,FALSE))</f>
        <v>#VALUE!</v>
      </c>
      <c r="AJ134" s="51" t="str">
        <f t="shared" si="9"/>
        <v xml:space="preserve"> </v>
      </c>
      <c r="AK134" s="37"/>
      <c r="AL134" s="52" t="str">
        <f t="shared" si="10"/>
        <v xml:space="preserve"> </v>
      </c>
      <c r="AM134" s="53" t="str">
        <f t="shared" si="11"/>
        <v xml:space="preserve"> </v>
      </c>
      <c r="AN134" s="37" t="e">
        <f>IF(AND(H134&lt;1920),VLOOKUP(K134,Masterh!$F$11:$P$29,11),IF(AND(H134&gt;=1920,H134&lt;1941),VLOOKUP(K134,Masterh!$F$11:$P$29,11),IF(AND(H134&gt;=1941,H134&lt;1946),VLOOKUP(K134,Masterh!$F$11:$P$29,10),IF(AND(H134&gt;=1946,H134&lt;1951),VLOOKUP(K134,Masterh!$F$11:$P$29,9),IF(AND(H134&gt;=1951,H134&lt;1956),VLOOKUP(K134,Masterh!$F$11:$P$29,8),IF(AND(H134&gt;=1956,H134&lt;1961),VLOOKUP(K134,Masterh!$F$11:$P$29,7),IF(AND(H134&gt;=1961,H134&lt;1966),VLOOKUP(K134,Masterh!$F$11:$P$29,6),IF(AND(H134&gt;=1966,H134&lt;1971),VLOOKUP(K134,Masterh!$F$11:$P$29,5),IF(AND(H134&gt;=1971,H134&lt;1976),VLOOKUP(K134,Masterh!$F$11:$P$29,4),IF(AND(H134&gt;=1976,H134&lt;1981),VLOOKUP(K134,Masterh!$F$11:$P$29,3),IF(AND(H134&gt;=1981,H134&lt;1986),VLOOKUP(K134,Masterh!$F$11:$P$29,2),"SENIOR")))))))))))</f>
        <v>#N/A</v>
      </c>
      <c r="AO134" s="37" t="e">
        <f>IF(AND(H134&lt;1951),VLOOKUP(K134,Masterf!$F$11:$N$25,9),IF(AND(H134&gt;=1951,H134&lt;1956),VLOOKUP(K134,Masterf!$F$11:$N$25,8),IF(AND(H134&gt;=1956,H134&lt;1961),VLOOKUP(K134,Masterf!$F$11:$N$25,7),IF(AND(H134&gt;=1961,H134&lt;1966),VLOOKUP(K134,Masterf!$F$11:$N$25,6),IF(AND(H134&gt;=1966,H134&lt;1971),VLOOKUP(K134,Masterf!$F$11:$N$25,5),IF(AND(H134&gt;=1971,H134&lt;1976),VLOOKUP(K134,Masterf!$F$11:$N$25,4),IF(AND(H134&gt;=1976,H134&lt;1981),VLOOKUP(K134,Masterf!$F$11:$N$25,3),IF(AND(H134&gt;=1981,H134&lt;1986),VLOOKUP(K134,Masterf!$F$11:$N$25,2),"SENIOR"))))))))</f>
        <v>#N/A</v>
      </c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</row>
    <row r="135" spans="2:124" s="5" customFormat="1" ht="30" customHeight="1" x14ac:dyDescent="0.2">
      <c r="B135" s="170"/>
      <c r="C135" s="171"/>
      <c r="D135" s="172"/>
      <c r="E135" s="173"/>
      <c r="F135" s="174"/>
      <c r="G135" s="175"/>
      <c r="H135" s="176"/>
      <c r="I135" s="177"/>
      <c r="J135" s="178"/>
      <c r="K135" s="179"/>
      <c r="L135" s="180"/>
      <c r="M135" s="181"/>
      <c r="N135" s="181"/>
      <c r="O135" s="182" t="str">
        <f t="shared" si="3"/>
        <v/>
      </c>
      <c r="P135" s="180"/>
      <c r="Q135" s="181"/>
      <c r="R135" s="181"/>
      <c r="S135" s="182" t="str">
        <f t="shared" si="4"/>
        <v/>
      </c>
      <c r="T135" s="207" t="str">
        <f t="shared" si="5"/>
        <v/>
      </c>
      <c r="U135" s="183" t="str">
        <f t="shared" si="12"/>
        <v xml:space="preserve">   </v>
      </c>
      <c r="V135" s="184" t="str">
        <f t="shared" si="6"/>
        <v xml:space="preserve"> </v>
      </c>
      <c r="W135" s="185" t="str">
        <f t="shared" si="7"/>
        <v/>
      </c>
      <c r="X135" s="209" t="str">
        <f>IF(E135="","",W135*VLOOKUP(2020-H135,Masterh!C$17:D$72,2,FALSE))</f>
        <v/>
      </c>
      <c r="Y135" s="73"/>
      <c r="AA135" s="37"/>
      <c r="AB135" s="32" t="e">
        <f>IF(E135="H",T135-HLOOKUP(V135,Masterh!$C$1:$CX$9,2,FALSE),T135-HLOOKUP(V135,Masterf!$C$1:$CD$9,2,FALSE))</f>
        <v>#VALUE!</v>
      </c>
      <c r="AC135" s="32" t="e">
        <f>IF(E135="H",T135-HLOOKUP(V135,Masterh!$C$1:$CX$9,3,FALSE),T135-HLOOKUP(V135,Masterf!$C$1:$CD$9,3,FALSE))</f>
        <v>#VALUE!</v>
      </c>
      <c r="AD135" s="32" t="e">
        <f>IF(E135="H",T135-HLOOKUP(V135,Masterh!$C$1:$CX$9,4,FALSE),T135-HLOOKUP(V135,Masterf!$C$1:$CD$9,4,FALSE))</f>
        <v>#VALUE!</v>
      </c>
      <c r="AE135" s="32" t="e">
        <f>IF(E135="H",T135-HLOOKUP(V135,Masterh!$C$1:$CX$9,5,FALSE),T135-HLOOKUP(V135,Masterf!$C$1:$CD$9,5,FALSE))</f>
        <v>#VALUE!</v>
      </c>
      <c r="AF135" s="32" t="e">
        <f>IF(E135="H",T135-HLOOKUP(V135,Masterh!$C$1:$CX$9,6,FALSE),T135-HLOOKUP(V135,Masterf!$C$1:$CD$9,6,FALSE))</f>
        <v>#VALUE!</v>
      </c>
      <c r="AG135" s="32" t="e">
        <f>IF(E135="H",T135-HLOOKUP(V135,Masterh!$C$1:$CX$9,7,FALSE),T135-HLOOKUP(V135,Masterf!$C$1:$CD$9,7,FALSE))</f>
        <v>#VALUE!</v>
      </c>
      <c r="AH135" s="32" t="e">
        <f>IF(E135="H",T135-HLOOKUP(V135,Masterh!$C$1:$CX$9,8,FALSE),T135-HLOOKUP(V135,Masterf!$C$1:$CD$9,8,FALSE))</f>
        <v>#VALUE!</v>
      </c>
      <c r="AI135" s="32" t="e">
        <f>IF(E135="H",T135-HLOOKUP(V135,Masterh!$C$1:$CX$9,9,FALSE),T135-HLOOKUP(V135,Masterf!$C$1:$CD$9,9,FALSE))</f>
        <v>#VALUE!</v>
      </c>
      <c r="AJ135" s="51" t="str">
        <f t="shared" ref="AJ135:AJ198" si="13">IF(E135=0," ",IF(AI135&gt;=0,$AI$5,IF(AH135&gt;=0,$AH$5,IF(AG135&gt;=0,$AG$5,IF(AF135&gt;=0,$AF$5,IF(AE135&gt;=0,$AE$5,IF(AD135&gt;=0,$AD$5,IF(AC135&gt;=0,$AC$5,$AB$5))))))))</f>
        <v xml:space="preserve"> </v>
      </c>
      <c r="AK135" s="37"/>
      <c r="AL135" s="52" t="str">
        <f t="shared" ref="AL135:AL198" si="14">IF(AJ135="","",AJ135)</f>
        <v xml:space="preserve"> </v>
      </c>
      <c r="AM135" s="53" t="str">
        <f t="shared" ref="AM135:AM198" si="15">IF(E135=0," ",IF(AI135&gt;=0,AI135,IF(AH135&gt;=0,AH135,IF(AG135&gt;=0,AG135,IF(AF135&gt;=0,AF135,IF(AE135&gt;=0,AE135,IF(AD135&gt;=0,AD135,IF(AC135&gt;=0,AC135,AC135))))))))</f>
        <v xml:space="preserve"> </v>
      </c>
      <c r="AN135" s="37" t="e">
        <f>IF(AND(H135&lt;1920),VLOOKUP(K135,Masterh!$F$11:$P$29,11),IF(AND(H135&gt;=1920,H135&lt;1941),VLOOKUP(K135,Masterh!$F$11:$P$29,11),IF(AND(H135&gt;=1941,H135&lt;1946),VLOOKUP(K135,Masterh!$F$11:$P$29,10),IF(AND(H135&gt;=1946,H135&lt;1951),VLOOKUP(K135,Masterh!$F$11:$P$29,9),IF(AND(H135&gt;=1951,H135&lt;1956),VLOOKUP(K135,Masterh!$F$11:$P$29,8),IF(AND(H135&gt;=1956,H135&lt;1961),VLOOKUP(K135,Masterh!$F$11:$P$29,7),IF(AND(H135&gt;=1961,H135&lt;1966),VLOOKUP(K135,Masterh!$F$11:$P$29,6),IF(AND(H135&gt;=1966,H135&lt;1971),VLOOKUP(K135,Masterh!$F$11:$P$29,5),IF(AND(H135&gt;=1971,H135&lt;1976),VLOOKUP(K135,Masterh!$F$11:$P$29,4),IF(AND(H135&gt;=1976,H135&lt;1981),VLOOKUP(K135,Masterh!$F$11:$P$29,3),IF(AND(H135&gt;=1981,H135&lt;1986),VLOOKUP(K135,Masterh!$F$11:$P$29,2),"SENIOR")))))))))))</f>
        <v>#N/A</v>
      </c>
      <c r="AO135" s="37" t="e">
        <f>IF(AND(H135&lt;1951),VLOOKUP(K135,Masterf!$F$11:$N$25,9),IF(AND(H135&gt;=1951,H135&lt;1956),VLOOKUP(K135,Masterf!$F$11:$N$25,8),IF(AND(H135&gt;=1956,H135&lt;1961),VLOOKUP(K135,Masterf!$F$11:$N$25,7),IF(AND(H135&gt;=1961,H135&lt;1966),VLOOKUP(K135,Masterf!$F$11:$N$25,6),IF(AND(H135&gt;=1966,H135&lt;1971),VLOOKUP(K135,Masterf!$F$11:$N$25,5),IF(AND(H135&gt;=1971,H135&lt;1976),VLOOKUP(K135,Masterf!$F$11:$N$25,4),IF(AND(H135&gt;=1976,H135&lt;1981),VLOOKUP(K135,Masterf!$F$11:$N$25,3),IF(AND(H135&gt;=1981,H135&lt;1986),VLOOKUP(K135,Masterf!$F$11:$N$25,2),"SENIOR"))))))))</f>
        <v>#N/A</v>
      </c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</row>
    <row r="136" spans="2:124" s="5" customFormat="1" ht="30" customHeight="1" x14ac:dyDescent="0.2">
      <c r="B136" s="170"/>
      <c r="C136" s="171"/>
      <c r="D136" s="172"/>
      <c r="E136" s="173"/>
      <c r="F136" s="174" t="s">
        <v>30</v>
      </c>
      <c r="G136" s="175" t="s">
        <v>30</v>
      </c>
      <c r="H136" s="176"/>
      <c r="I136" s="177"/>
      <c r="J136" s="178" t="s">
        <v>30</v>
      </c>
      <c r="K136" s="179"/>
      <c r="L136" s="180"/>
      <c r="M136" s="181"/>
      <c r="N136" s="181"/>
      <c r="O136" s="182" t="str">
        <f t="shared" si="3"/>
        <v/>
      </c>
      <c r="P136" s="180"/>
      <c r="Q136" s="181"/>
      <c r="R136" s="181"/>
      <c r="S136" s="182" t="str">
        <f t="shared" si="4"/>
        <v/>
      </c>
      <c r="T136" s="207" t="str">
        <f t="shared" si="5"/>
        <v/>
      </c>
      <c r="U136" s="183" t="str">
        <f t="shared" si="12"/>
        <v xml:space="preserve">   </v>
      </c>
      <c r="V136" s="184" t="str">
        <f t="shared" si="6"/>
        <v xml:space="preserve"> </v>
      </c>
      <c r="W136" s="185" t="str">
        <f t="shared" si="7"/>
        <v/>
      </c>
      <c r="X136" s="209" t="str">
        <f>IF(E136="","",W136*VLOOKUP(2020-H136,Masterh!C$17:D$72,2,FALSE))</f>
        <v/>
      </c>
      <c r="Y136" s="73"/>
      <c r="AA136" s="37"/>
      <c r="AB136" s="32" t="e">
        <f>IF(E136="H",T136-HLOOKUP(V136,Masterh!$C$1:$CX$9,2,FALSE),T136-HLOOKUP(V136,Masterf!$C$1:$CD$9,2,FALSE))</f>
        <v>#VALUE!</v>
      </c>
      <c r="AC136" s="32" t="e">
        <f>IF(E136="H",T136-HLOOKUP(V136,Masterh!$C$1:$CX$9,3,FALSE),T136-HLOOKUP(V136,Masterf!$C$1:$CD$9,3,FALSE))</f>
        <v>#VALUE!</v>
      </c>
      <c r="AD136" s="32" t="e">
        <f>IF(E136="H",T136-HLOOKUP(V136,Masterh!$C$1:$CX$9,4,FALSE),T136-HLOOKUP(V136,Masterf!$C$1:$CD$9,4,FALSE))</f>
        <v>#VALUE!</v>
      </c>
      <c r="AE136" s="32" t="e">
        <f>IF(E136="H",T136-HLOOKUP(V136,Masterh!$C$1:$CX$9,5,FALSE),T136-HLOOKUP(V136,Masterf!$C$1:$CD$9,5,FALSE))</f>
        <v>#VALUE!</v>
      </c>
      <c r="AF136" s="32" t="e">
        <f>IF(E136="H",T136-HLOOKUP(V136,Masterh!$C$1:$CX$9,6,FALSE),T136-HLOOKUP(V136,Masterf!$C$1:$CD$9,6,FALSE))</f>
        <v>#VALUE!</v>
      </c>
      <c r="AG136" s="32" t="e">
        <f>IF(E136="H",T136-HLOOKUP(V136,Masterh!$C$1:$CX$9,7,FALSE),T136-HLOOKUP(V136,Masterf!$C$1:$CD$9,7,FALSE))</f>
        <v>#VALUE!</v>
      </c>
      <c r="AH136" s="32" t="e">
        <f>IF(E136="H",T136-HLOOKUP(V136,Masterh!$C$1:$CX$9,8,FALSE),T136-HLOOKUP(V136,Masterf!$C$1:$CD$9,8,FALSE))</f>
        <v>#VALUE!</v>
      </c>
      <c r="AI136" s="32" t="e">
        <f>IF(E136="H",T136-HLOOKUP(V136,Masterh!$C$1:$CX$9,9,FALSE),T136-HLOOKUP(V136,Masterf!$C$1:$CD$9,9,FALSE))</f>
        <v>#VALUE!</v>
      </c>
      <c r="AJ136" s="51" t="str">
        <f t="shared" si="13"/>
        <v xml:space="preserve"> </v>
      </c>
      <c r="AK136" s="37"/>
      <c r="AL136" s="52" t="str">
        <f t="shared" si="14"/>
        <v xml:space="preserve"> </v>
      </c>
      <c r="AM136" s="53" t="str">
        <f t="shared" si="15"/>
        <v xml:space="preserve"> </v>
      </c>
      <c r="AN136" s="37" t="e">
        <f>IF(AND(H136&lt;1920),VLOOKUP(K136,Masterh!$F$11:$P$29,11),IF(AND(H136&gt;=1920,H136&lt;1941),VLOOKUP(K136,Masterh!$F$11:$P$29,11),IF(AND(H136&gt;=1941,H136&lt;1946),VLOOKUP(K136,Masterh!$F$11:$P$29,10),IF(AND(H136&gt;=1946,H136&lt;1951),VLOOKUP(K136,Masterh!$F$11:$P$29,9),IF(AND(H136&gt;=1951,H136&lt;1956),VLOOKUP(K136,Masterh!$F$11:$P$29,8),IF(AND(H136&gt;=1956,H136&lt;1961),VLOOKUP(K136,Masterh!$F$11:$P$29,7),IF(AND(H136&gt;=1961,H136&lt;1966),VLOOKUP(K136,Masterh!$F$11:$P$29,6),IF(AND(H136&gt;=1966,H136&lt;1971),VLOOKUP(K136,Masterh!$F$11:$P$29,5),IF(AND(H136&gt;=1971,H136&lt;1976),VLOOKUP(K136,Masterh!$F$11:$P$29,4),IF(AND(H136&gt;=1976,H136&lt;1981),VLOOKUP(K136,Masterh!$F$11:$P$29,3),IF(AND(H136&gt;=1981,H136&lt;1986),VLOOKUP(K136,Masterh!$F$11:$P$29,2),"SENIOR")))))))))))</f>
        <v>#N/A</v>
      </c>
      <c r="AO136" s="37" t="e">
        <f>IF(AND(H136&lt;1951),VLOOKUP(K136,Masterf!$F$11:$N$25,9),IF(AND(H136&gt;=1951,H136&lt;1956),VLOOKUP(K136,Masterf!$F$11:$N$25,8),IF(AND(H136&gt;=1956,H136&lt;1961),VLOOKUP(K136,Masterf!$F$11:$N$25,7),IF(AND(H136&gt;=1961,H136&lt;1966),VLOOKUP(K136,Masterf!$F$11:$N$25,6),IF(AND(H136&gt;=1966,H136&lt;1971),VLOOKUP(K136,Masterf!$F$11:$N$25,5),IF(AND(H136&gt;=1971,H136&lt;1976),VLOOKUP(K136,Masterf!$F$11:$N$25,4),IF(AND(H136&gt;=1976,H136&lt;1981),VLOOKUP(K136,Masterf!$F$11:$N$25,3),IF(AND(H136&gt;=1981,H136&lt;1986),VLOOKUP(K136,Masterf!$F$11:$N$25,2),"SENIOR"))))))))</f>
        <v>#N/A</v>
      </c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</row>
    <row r="137" spans="2:124" s="5" customFormat="1" ht="30" customHeight="1" x14ac:dyDescent="0.2">
      <c r="B137" s="170"/>
      <c r="C137" s="171"/>
      <c r="D137" s="172"/>
      <c r="E137" s="173"/>
      <c r="F137" s="174" t="s">
        <v>30</v>
      </c>
      <c r="G137" s="175" t="s">
        <v>30</v>
      </c>
      <c r="H137" s="176"/>
      <c r="I137" s="177"/>
      <c r="J137" s="178" t="s">
        <v>30</v>
      </c>
      <c r="K137" s="179"/>
      <c r="L137" s="180"/>
      <c r="M137" s="181"/>
      <c r="N137" s="181"/>
      <c r="O137" s="182" t="str">
        <f t="shared" si="3"/>
        <v/>
      </c>
      <c r="P137" s="180"/>
      <c r="Q137" s="181"/>
      <c r="R137" s="181"/>
      <c r="S137" s="182" t="str">
        <f t="shared" si="4"/>
        <v/>
      </c>
      <c r="T137" s="207" t="str">
        <f t="shared" si="5"/>
        <v/>
      </c>
      <c r="U137" s="183" t="str">
        <f t="shared" ref="U137:U200" si="16">+CONCATENATE(AL137," ",AM137)</f>
        <v xml:space="preserve">   </v>
      </c>
      <c r="V137" s="184" t="str">
        <f t="shared" si="6"/>
        <v xml:space="preserve"> </v>
      </c>
      <c r="W137" s="185" t="str">
        <f t="shared" si="7"/>
        <v/>
      </c>
      <c r="X137" s="209" t="str">
        <f>IF(E137="","",W137*VLOOKUP(2020-H137,Masterh!C$17:D$72,2,FALSE))</f>
        <v/>
      </c>
      <c r="Y137" s="73"/>
      <c r="AA137" s="37"/>
      <c r="AB137" s="32" t="e">
        <f>IF(E137="H",T137-HLOOKUP(V137,Masterh!$C$1:$CX$9,2,FALSE),T137-HLOOKUP(V137,Masterf!$C$1:$CD$9,2,FALSE))</f>
        <v>#VALUE!</v>
      </c>
      <c r="AC137" s="32" t="e">
        <f>IF(E137="H",T137-HLOOKUP(V137,Masterh!$C$1:$CX$9,3,FALSE),T137-HLOOKUP(V137,Masterf!$C$1:$CD$9,3,FALSE))</f>
        <v>#VALUE!</v>
      </c>
      <c r="AD137" s="32" t="e">
        <f>IF(E137="H",T137-HLOOKUP(V137,Masterh!$C$1:$CX$9,4,FALSE),T137-HLOOKUP(V137,Masterf!$C$1:$CD$9,4,FALSE))</f>
        <v>#VALUE!</v>
      </c>
      <c r="AE137" s="32" t="e">
        <f>IF(E137="H",T137-HLOOKUP(V137,Masterh!$C$1:$CX$9,5,FALSE),T137-HLOOKUP(V137,Masterf!$C$1:$CD$9,5,FALSE))</f>
        <v>#VALUE!</v>
      </c>
      <c r="AF137" s="32" t="e">
        <f>IF(E137="H",T137-HLOOKUP(V137,Masterh!$C$1:$CX$9,6,FALSE),T137-HLOOKUP(V137,Masterf!$C$1:$CD$9,6,FALSE))</f>
        <v>#VALUE!</v>
      </c>
      <c r="AG137" s="32" t="e">
        <f>IF(E137="H",T137-HLOOKUP(V137,Masterh!$C$1:$CX$9,7,FALSE),T137-HLOOKUP(V137,Masterf!$C$1:$CD$9,7,FALSE))</f>
        <v>#VALUE!</v>
      </c>
      <c r="AH137" s="32" t="e">
        <f>IF(E137="H",T137-HLOOKUP(V137,Masterh!$C$1:$CX$9,8,FALSE),T137-HLOOKUP(V137,Masterf!$C$1:$CD$9,8,FALSE))</f>
        <v>#VALUE!</v>
      </c>
      <c r="AI137" s="32" t="e">
        <f>IF(E137="H",T137-HLOOKUP(V137,Masterh!$C$1:$CX$9,9,FALSE),T137-HLOOKUP(V137,Masterf!$C$1:$CD$9,9,FALSE))</f>
        <v>#VALUE!</v>
      </c>
      <c r="AJ137" s="51" t="str">
        <f t="shared" si="13"/>
        <v xml:space="preserve"> </v>
      </c>
      <c r="AK137" s="37"/>
      <c r="AL137" s="52" t="str">
        <f t="shared" si="14"/>
        <v xml:space="preserve"> </v>
      </c>
      <c r="AM137" s="53" t="str">
        <f t="shared" si="15"/>
        <v xml:space="preserve"> </v>
      </c>
      <c r="AN137" s="37" t="e">
        <f>IF(AND(H137&lt;1920),VLOOKUP(K137,Masterh!$F$11:$P$29,11),IF(AND(H137&gt;=1920,H137&lt;1941),VLOOKUP(K137,Masterh!$F$11:$P$29,11),IF(AND(H137&gt;=1941,H137&lt;1946),VLOOKUP(K137,Masterh!$F$11:$P$29,10),IF(AND(H137&gt;=1946,H137&lt;1951),VLOOKUP(K137,Masterh!$F$11:$P$29,9),IF(AND(H137&gt;=1951,H137&lt;1956),VLOOKUP(K137,Masterh!$F$11:$P$29,8),IF(AND(H137&gt;=1956,H137&lt;1961),VLOOKUP(K137,Masterh!$F$11:$P$29,7),IF(AND(H137&gt;=1961,H137&lt;1966),VLOOKUP(K137,Masterh!$F$11:$P$29,6),IF(AND(H137&gt;=1966,H137&lt;1971),VLOOKUP(K137,Masterh!$F$11:$P$29,5),IF(AND(H137&gt;=1971,H137&lt;1976),VLOOKUP(K137,Masterh!$F$11:$P$29,4),IF(AND(H137&gt;=1976,H137&lt;1981),VLOOKUP(K137,Masterh!$F$11:$P$29,3),IF(AND(H137&gt;=1981,H137&lt;1986),VLOOKUP(K137,Masterh!$F$11:$P$29,2),"SENIOR")))))))))))</f>
        <v>#N/A</v>
      </c>
      <c r="AO137" s="37" t="e">
        <f>IF(AND(H137&lt;1951),VLOOKUP(K137,Masterf!$F$11:$N$25,9),IF(AND(H137&gt;=1951,H137&lt;1956),VLOOKUP(K137,Masterf!$F$11:$N$25,8),IF(AND(H137&gt;=1956,H137&lt;1961),VLOOKUP(K137,Masterf!$F$11:$N$25,7),IF(AND(H137&gt;=1961,H137&lt;1966),VLOOKUP(K137,Masterf!$F$11:$N$25,6),IF(AND(H137&gt;=1966,H137&lt;1971),VLOOKUP(K137,Masterf!$F$11:$N$25,5),IF(AND(H137&gt;=1971,H137&lt;1976),VLOOKUP(K137,Masterf!$F$11:$N$25,4),IF(AND(H137&gt;=1976,H137&lt;1981),VLOOKUP(K137,Masterf!$F$11:$N$25,3),IF(AND(H137&gt;=1981,H137&lt;1986),VLOOKUP(K137,Masterf!$F$11:$N$25,2),"SENIOR"))))))))</f>
        <v>#N/A</v>
      </c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</row>
    <row r="138" spans="2:124" s="5" customFormat="1" ht="30" customHeight="1" x14ac:dyDescent="0.2">
      <c r="B138" s="170"/>
      <c r="C138" s="171"/>
      <c r="D138" s="172"/>
      <c r="E138" s="173"/>
      <c r="F138" s="174" t="s">
        <v>30</v>
      </c>
      <c r="G138" s="175" t="s">
        <v>30</v>
      </c>
      <c r="H138" s="176"/>
      <c r="I138" s="177"/>
      <c r="J138" s="178" t="s">
        <v>30</v>
      </c>
      <c r="K138" s="179"/>
      <c r="L138" s="180"/>
      <c r="M138" s="181"/>
      <c r="N138" s="181"/>
      <c r="O138" s="182" t="str">
        <f t="shared" si="3"/>
        <v/>
      </c>
      <c r="P138" s="180"/>
      <c r="Q138" s="181"/>
      <c r="R138" s="181"/>
      <c r="S138" s="182" t="str">
        <f t="shared" si="4"/>
        <v/>
      </c>
      <c r="T138" s="207" t="str">
        <f t="shared" si="5"/>
        <v/>
      </c>
      <c r="U138" s="183" t="str">
        <f t="shared" si="16"/>
        <v xml:space="preserve">   </v>
      </c>
      <c r="V138" s="184" t="str">
        <f t="shared" si="6"/>
        <v xml:space="preserve"> </v>
      </c>
      <c r="W138" s="185" t="str">
        <f t="shared" si="7"/>
        <v/>
      </c>
      <c r="X138" s="209" t="str">
        <f>IF(E138="","",W138*VLOOKUP(2020-H138,Masterh!C$17:D$72,2,FALSE))</f>
        <v/>
      </c>
      <c r="Y138" s="73"/>
      <c r="AA138" s="37"/>
      <c r="AB138" s="32" t="e">
        <f>IF(E138="H",T138-HLOOKUP(V138,Masterh!$C$1:$CX$9,2,FALSE),T138-HLOOKUP(V138,Masterf!$C$1:$CD$9,2,FALSE))</f>
        <v>#VALUE!</v>
      </c>
      <c r="AC138" s="32" t="e">
        <f>IF(E138="H",T138-HLOOKUP(V138,Masterh!$C$1:$CX$9,3,FALSE),T138-HLOOKUP(V138,Masterf!$C$1:$CD$9,3,FALSE))</f>
        <v>#VALUE!</v>
      </c>
      <c r="AD138" s="32" t="e">
        <f>IF(E138="H",T138-HLOOKUP(V138,Masterh!$C$1:$CX$9,4,FALSE),T138-HLOOKUP(V138,Masterf!$C$1:$CD$9,4,FALSE))</f>
        <v>#VALUE!</v>
      </c>
      <c r="AE138" s="32" t="e">
        <f>IF(E138="H",T138-HLOOKUP(V138,Masterh!$C$1:$CX$9,5,FALSE),T138-HLOOKUP(V138,Masterf!$C$1:$CD$9,5,FALSE))</f>
        <v>#VALUE!</v>
      </c>
      <c r="AF138" s="32" t="e">
        <f>IF(E138="H",T138-HLOOKUP(V138,Masterh!$C$1:$CX$9,6,FALSE),T138-HLOOKUP(V138,Masterf!$C$1:$CD$9,6,FALSE))</f>
        <v>#VALUE!</v>
      </c>
      <c r="AG138" s="32" t="e">
        <f>IF(E138="H",T138-HLOOKUP(V138,Masterh!$C$1:$CX$9,7,FALSE),T138-HLOOKUP(V138,Masterf!$C$1:$CD$9,7,FALSE))</f>
        <v>#VALUE!</v>
      </c>
      <c r="AH138" s="32" t="e">
        <f>IF(E138="H",T138-HLOOKUP(V138,Masterh!$C$1:$CX$9,8,FALSE),T138-HLOOKUP(V138,Masterf!$C$1:$CD$9,8,FALSE))</f>
        <v>#VALUE!</v>
      </c>
      <c r="AI138" s="32" t="e">
        <f>IF(E138="H",T138-HLOOKUP(V138,Masterh!$C$1:$CX$9,9,FALSE),T138-HLOOKUP(V138,Masterf!$C$1:$CD$9,9,FALSE))</f>
        <v>#VALUE!</v>
      </c>
      <c r="AJ138" s="51" t="str">
        <f t="shared" si="13"/>
        <v xml:space="preserve"> </v>
      </c>
      <c r="AK138" s="37"/>
      <c r="AL138" s="52" t="str">
        <f t="shared" si="14"/>
        <v xml:space="preserve"> </v>
      </c>
      <c r="AM138" s="53" t="str">
        <f t="shared" si="15"/>
        <v xml:space="preserve"> </v>
      </c>
      <c r="AN138" s="37" t="e">
        <f>IF(AND(H138&lt;1920),VLOOKUP(K138,Masterh!$F$11:$P$29,11),IF(AND(H138&gt;=1920,H138&lt;1941),VLOOKUP(K138,Masterh!$F$11:$P$29,11),IF(AND(H138&gt;=1941,H138&lt;1946),VLOOKUP(K138,Masterh!$F$11:$P$29,10),IF(AND(H138&gt;=1946,H138&lt;1951),VLOOKUP(K138,Masterh!$F$11:$P$29,9),IF(AND(H138&gt;=1951,H138&lt;1956),VLOOKUP(K138,Masterh!$F$11:$P$29,8),IF(AND(H138&gt;=1956,H138&lt;1961),VLOOKUP(K138,Masterh!$F$11:$P$29,7),IF(AND(H138&gt;=1961,H138&lt;1966),VLOOKUP(K138,Masterh!$F$11:$P$29,6),IF(AND(H138&gt;=1966,H138&lt;1971),VLOOKUP(K138,Masterh!$F$11:$P$29,5),IF(AND(H138&gt;=1971,H138&lt;1976),VLOOKUP(K138,Masterh!$F$11:$P$29,4),IF(AND(H138&gt;=1976,H138&lt;1981),VLOOKUP(K138,Masterh!$F$11:$P$29,3),IF(AND(H138&gt;=1981,H138&lt;1986),VLOOKUP(K138,Masterh!$F$11:$P$29,2),"SENIOR")))))))))))</f>
        <v>#N/A</v>
      </c>
      <c r="AO138" s="37" t="e">
        <f>IF(AND(H138&lt;1951),VLOOKUP(K138,Masterf!$F$11:$N$25,9),IF(AND(H138&gt;=1951,H138&lt;1956),VLOOKUP(K138,Masterf!$F$11:$N$25,8),IF(AND(H138&gt;=1956,H138&lt;1961),VLOOKUP(K138,Masterf!$F$11:$N$25,7),IF(AND(H138&gt;=1961,H138&lt;1966),VLOOKUP(K138,Masterf!$F$11:$N$25,6),IF(AND(H138&gt;=1966,H138&lt;1971),VLOOKUP(K138,Masterf!$F$11:$N$25,5),IF(AND(H138&gt;=1971,H138&lt;1976),VLOOKUP(K138,Masterf!$F$11:$N$25,4),IF(AND(H138&gt;=1976,H138&lt;1981),VLOOKUP(K138,Masterf!$F$11:$N$25,3),IF(AND(H138&gt;=1981,H138&lt;1986),VLOOKUP(K138,Masterf!$F$11:$N$25,2),"SENIOR"))))))))</f>
        <v>#N/A</v>
      </c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</row>
    <row r="139" spans="2:124" s="5" customFormat="1" ht="30" customHeight="1" x14ac:dyDescent="0.2">
      <c r="B139" s="170"/>
      <c r="C139" s="171"/>
      <c r="D139" s="172"/>
      <c r="E139" s="173"/>
      <c r="F139" s="174" t="s">
        <v>30</v>
      </c>
      <c r="G139" s="175" t="s">
        <v>30</v>
      </c>
      <c r="H139" s="176"/>
      <c r="I139" s="177"/>
      <c r="J139" s="178" t="s">
        <v>30</v>
      </c>
      <c r="K139" s="179"/>
      <c r="L139" s="180"/>
      <c r="M139" s="181"/>
      <c r="N139" s="181"/>
      <c r="O139" s="182" t="str">
        <f t="shared" si="3"/>
        <v/>
      </c>
      <c r="P139" s="180"/>
      <c r="Q139" s="181"/>
      <c r="R139" s="181"/>
      <c r="S139" s="182" t="str">
        <f t="shared" si="4"/>
        <v/>
      </c>
      <c r="T139" s="207" t="str">
        <f t="shared" si="5"/>
        <v/>
      </c>
      <c r="U139" s="183" t="str">
        <f t="shared" si="16"/>
        <v xml:space="preserve">   </v>
      </c>
      <c r="V139" s="184" t="str">
        <f t="shared" si="6"/>
        <v xml:space="preserve"> </v>
      </c>
      <c r="W139" s="185" t="str">
        <f t="shared" si="7"/>
        <v/>
      </c>
      <c r="X139" s="209" t="str">
        <f>IF(E139="","",W139*VLOOKUP(2020-H139,Masterh!C$17:D$72,2,FALSE))</f>
        <v/>
      </c>
      <c r="Y139" s="73"/>
      <c r="AA139" s="37"/>
      <c r="AB139" s="32" t="e">
        <f>IF(E139="H",T139-HLOOKUP(V139,Masterh!$C$1:$CX$9,2,FALSE),T139-HLOOKUP(V139,Masterf!$C$1:$CD$9,2,FALSE))</f>
        <v>#VALUE!</v>
      </c>
      <c r="AC139" s="32" t="e">
        <f>IF(E139="H",T139-HLOOKUP(V139,Masterh!$C$1:$CX$9,3,FALSE),T139-HLOOKUP(V139,Masterf!$C$1:$CD$9,3,FALSE))</f>
        <v>#VALUE!</v>
      </c>
      <c r="AD139" s="32" t="e">
        <f>IF(E139="H",T139-HLOOKUP(V139,Masterh!$C$1:$CX$9,4,FALSE),T139-HLOOKUP(V139,Masterf!$C$1:$CD$9,4,FALSE))</f>
        <v>#VALUE!</v>
      </c>
      <c r="AE139" s="32" t="e">
        <f>IF(E139="H",T139-HLOOKUP(V139,Masterh!$C$1:$CX$9,5,FALSE),T139-HLOOKUP(V139,Masterf!$C$1:$CD$9,5,FALSE))</f>
        <v>#VALUE!</v>
      </c>
      <c r="AF139" s="32" t="e">
        <f>IF(E139="H",T139-HLOOKUP(V139,Masterh!$C$1:$CX$9,6,FALSE),T139-HLOOKUP(V139,Masterf!$C$1:$CD$9,6,FALSE))</f>
        <v>#VALUE!</v>
      </c>
      <c r="AG139" s="32" t="e">
        <f>IF(E139="H",T139-HLOOKUP(V139,Masterh!$C$1:$CX$9,7,FALSE),T139-HLOOKUP(V139,Masterf!$C$1:$CD$9,7,FALSE))</f>
        <v>#VALUE!</v>
      </c>
      <c r="AH139" s="32" t="e">
        <f>IF(E139="H",T139-HLOOKUP(V139,Masterh!$C$1:$CX$9,8,FALSE),T139-HLOOKUP(V139,Masterf!$C$1:$CD$9,8,FALSE))</f>
        <v>#VALUE!</v>
      </c>
      <c r="AI139" s="32" t="e">
        <f>IF(E139="H",T139-HLOOKUP(V139,Masterh!$C$1:$CX$9,9,FALSE),T139-HLOOKUP(V139,Masterf!$C$1:$CD$9,9,FALSE))</f>
        <v>#VALUE!</v>
      </c>
      <c r="AJ139" s="51" t="str">
        <f t="shared" si="13"/>
        <v xml:space="preserve"> </v>
      </c>
      <c r="AK139" s="37"/>
      <c r="AL139" s="52" t="str">
        <f t="shared" si="14"/>
        <v xml:space="preserve"> </v>
      </c>
      <c r="AM139" s="53" t="str">
        <f t="shared" si="15"/>
        <v xml:space="preserve"> </v>
      </c>
      <c r="AN139" s="37" t="e">
        <f>IF(AND(H139&lt;1920),VLOOKUP(K139,Masterh!$F$11:$P$29,11),IF(AND(H139&gt;=1920,H139&lt;1941),VLOOKUP(K139,Masterh!$F$11:$P$29,11),IF(AND(H139&gt;=1941,H139&lt;1946),VLOOKUP(K139,Masterh!$F$11:$P$29,10),IF(AND(H139&gt;=1946,H139&lt;1951),VLOOKUP(K139,Masterh!$F$11:$P$29,9),IF(AND(H139&gt;=1951,H139&lt;1956),VLOOKUP(K139,Masterh!$F$11:$P$29,8),IF(AND(H139&gt;=1956,H139&lt;1961),VLOOKUP(K139,Masterh!$F$11:$P$29,7),IF(AND(H139&gt;=1961,H139&lt;1966),VLOOKUP(K139,Masterh!$F$11:$P$29,6),IF(AND(H139&gt;=1966,H139&lt;1971),VLOOKUP(K139,Masterh!$F$11:$P$29,5),IF(AND(H139&gt;=1971,H139&lt;1976),VLOOKUP(K139,Masterh!$F$11:$P$29,4),IF(AND(H139&gt;=1976,H139&lt;1981),VLOOKUP(K139,Masterh!$F$11:$P$29,3),IF(AND(H139&gt;=1981,H139&lt;1986),VLOOKUP(K139,Masterh!$F$11:$P$29,2),"SENIOR")))))))))))</f>
        <v>#N/A</v>
      </c>
      <c r="AO139" s="37" t="e">
        <f>IF(AND(H139&lt;1951),VLOOKUP(K139,Masterf!$F$11:$N$25,9),IF(AND(H139&gt;=1951,H139&lt;1956),VLOOKUP(K139,Masterf!$F$11:$N$25,8),IF(AND(H139&gt;=1956,H139&lt;1961),VLOOKUP(K139,Masterf!$F$11:$N$25,7),IF(AND(H139&gt;=1961,H139&lt;1966),VLOOKUP(K139,Masterf!$F$11:$N$25,6),IF(AND(H139&gt;=1966,H139&lt;1971),VLOOKUP(K139,Masterf!$F$11:$N$25,5),IF(AND(H139&gt;=1971,H139&lt;1976),VLOOKUP(K139,Masterf!$F$11:$N$25,4),IF(AND(H139&gt;=1976,H139&lt;1981),VLOOKUP(K139,Masterf!$F$11:$N$25,3),IF(AND(H139&gt;=1981,H139&lt;1986),VLOOKUP(K139,Masterf!$F$11:$N$25,2),"SENIOR"))))))))</f>
        <v>#N/A</v>
      </c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</row>
    <row r="140" spans="2:124" s="5" customFormat="1" ht="30" customHeight="1" x14ac:dyDescent="0.2">
      <c r="B140" s="170"/>
      <c r="C140" s="171"/>
      <c r="D140" s="172"/>
      <c r="E140" s="173"/>
      <c r="F140" s="174" t="s">
        <v>30</v>
      </c>
      <c r="G140" s="175" t="s">
        <v>30</v>
      </c>
      <c r="H140" s="176"/>
      <c r="I140" s="177"/>
      <c r="J140" s="178" t="s">
        <v>30</v>
      </c>
      <c r="K140" s="179"/>
      <c r="L140" s="180"/>
      <c r="M140" s="181"/>
      <c r="N140" s="181"/>
      <c r="O140" s="182" t="str">
        <f t="shared" si="3"/>
        <v/>
      </c>
      <c r="P140" s="180"/>
      <c r="Q140" s="181"/>
      <c r="R140" s="181"/>
      <c r="S140" s="182" t="str">
        <f t="shared" si="4"/>
        <v/>
      </c>
      <c r="T140" s="207" t="str">
        <f t="shared" si="5"/>
        <v/>
      </c>
      <c r="U140" s="183" t="str">
        <f t="shared" si="16"/>
        <v xml:space="preserve">   </v>
      </c>
      <c r="V140" s="184" t="str">
        <f t="shared" si="6"/>
        <v xml:space="preserve"> </v>
      </c>
      <c r="W140" s="185" t="str">
        <f t="shared" si="7"/>
        <v/>
      </c>
      <c r="X140" s="209" t="str">
        <f>IF(E140="","",W140*VLOOKUP(2020-H140,Masterh!C$17:D$72,2,FALSE))</f>
        <v/>
      </c>
      <c r="Y140" s="73"/>
      <c r="AA140" s="37"/>
      <c r="AB140" s="32" t="e">
        <f>IF(E140="H",T140-HLOOKUP(V140,Masterh!$C$1:$CX$9,2,FALSE),T140-HLOOKUP(V140,Masterf!$C$1:$CD$9,2,FALSE))</f>
        <v>#VALUE!</v>
      </c>
      <c r="AC140" s="32" t="e">
        <f>IF(E140="H",T140-HLOOKUP(V140,Masterh!$C$1:$CX$9,3,FALSE),T140-HLOOKUP(V140,Masterf!$C$1:$CD$9,3,FALSE))</f>
        <v>#VALUE!</v>
      </c>
      <c r="AD140" s="32" t="e">
        <f>IF(E140="H",T140-HLOOKUP(V140,Masterh!$C$1:$CX$9,4,FALSE),T140-HLOOKUP(V140,Masterf!$C$1:$CD$9,4,FALSE))</f>
        <v>#VALUE!</v>
      </c>
      <c r="AE140" s="32" t="e">
        <f>IF(E140="H",T140-HLOOKUP(V140,Masterh!$C$1:$CX$9,5,FALSE),T140-HLOOKUP(V140,Masterf!$C$1:$CD$9,5,FALSE))</f>
        <v>#VALUE!</v>
      </c>
      <c r="AF140" s="32" t="e">
        <f>IF(E140="H",T140-HLOOKUP(V140,Masterh!$C$1:$CX$9,6,FALSE),T140-HLOOKUP(V140,Masterf!$C$1:$CD$9,6,FALSE))</f>
        <v>#VALUE!</v>
      </c>
      <c r="AG140" s="32" t="e">
        <f>IF(E140="H",T140-HLOOKUP(V140,Masterh!$C$1:$CX$9,7,FALSE),T140-HLOOKUP(V140,Masterf!$C$1:$CD$9,7,FALSE))</f>
        <v>#VALUE!</v>
      </c>
      <c r="AH140" s="32" t="e">
        <f>IF(E140="H",T140-HLOOKUP(V140,Masterh!$C$1:$CX$9,8,FALSE),T140-HLOOKUP(V140,Masterf!$C$1:$CD$9,8,FALSE))</f>
        <v>#VALUE!</v>
      </c>
      <c r="AI140" s="32" t="e">
        <f>IF(E140="H",T140-HLOOKUP(V140,Masterh!$C$1:$CX$9,9,FALSE),T140-HLOOKUP(V140,Masterf!$C$1:$CD$9,9,FALSE))</f>
        <v>#VALUE!</v>
      </c>
      <c r="AJ140" s="51" t="str">
        <f t="shared" si="13"/>
        <v xml:space="preserve"> </v>
      </c>
      <c r="AK140" s="37"/>
      <c r="AL140" s="52" t="str">
        <f t="shared" si="14"/>
        <v xml:space="preserve"> </v>
      </c>
      <c r="AM140" s="53" t="str">
        <f t="shared" si="15"/>
        <v xml:space="preserve"> </v>
      </c>
      <c r="AN140" s="37" t="e">
        <f>IF(AND(H140&lt;1920),VLOOKUP(K140,Masterh!$F$11:$P$29,11),IF(AND(H140&gt;=1920,H140&lt;1941),VLOOKUP(K140,Masterh!$F$11:$P$29,11),IF(AND(H140&gt;=1941,H140&lt;1946),VLOOKUP(K140,Masterh!$F$11:$P$29,10),IF(AND(H140&gt;=1946,H140&lt;1951),VLOOKUP(K140,Masterh!$F$11:$P$29,9),IF(AND(H140&gt;=1951,H140&lt;1956),VLOOKUP(K140,Masterh!$F$11:$P$29,8),IF(AND(H140&gt;=1956,H140&lt;1961),VLOOKUP(K140,Masterh!$F$11:$P$29,7),IF(AND(H140&gt;=1961,H140&lt;1966),VLOOKUP(K140,Masterh!$F$11:$P$29,6),IF(AND(H140&gt;=1966,H140&lt;1971),VLOOKUP(K140,Masterh!$F$11:$P$29,5),IF(AND(H140&gt;=1971,H140&lt;1976),VLOOKUP(K140,Masterh!$F$11:$P$29,4),IF(AND(H140&gt;=1976,H140&lt;1981),VLOOKUP(K140,Masterh!$F$11:$P$29,3),IF(AND(H140&gt;=1981,H140&lt;1986),VLOOKUP(K140,Masterh!$F$11:$P$29,2),"SENIOR")))))))))))</f>
        <v>#N/A</v>
      </c>
      <c r="AO140" s="37" t="e">
        <f>IF(AND(H140&lt;1951),VLOOKUP(K140,Masterf!$F$11:$N$25,9),IF(AND(H140&gt;=1951,H140&lt;1956),VLOOKUP(K140,Masterf!$F$11:$N$25,8),IF(AND(H140&gt;=1956,H140&lt;1961),VLOOKUP(K140,Masterf!$F$11:$N$25,7),IF(AND(H140&gt;=1961,H140&lt;1966),VLOOKUP(K140,Masterf!$F$11:$N$25,6),IF(AND(H140&gt;=1966,H140&lt;1971),VLOOKUP(K140,Masterf!$F$11:$N$25,5),IF(AND(H140&gt;=1971,H140&lt;1976),VLOOKUP(K140,Masterf!$F$11:$N$25,4),IF(AND(H140&gt;=1976,H140&lt;1981),VLOOKUP(K140,Masterf!$F$11:$N$25,3),IF(AND(H140&gt;=1981,H140&lt;1986),VLOOKUP(K140,Masterf!$F$11:$N$25,2),"SENIOR"))))))))</f>
        <v>#N/A</v>
      </c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</row>
    <row r="141" spans="2:124" s="5" customFormat="1" ht="30" customHeight="1" x14ac:dyDescent="0.2">
      <c r="B141" s="170"/>
      <c r="C141" s="171"/>
      <c r="D141" s="172"/>
      <c r="E141" s="173"/>
      <c r="F141" s="174" t="s">
        <v>30</v>
      </c>
      <c r="G141" s="175" t="s">
        <v>30</v>
      </c>
      <c r="H141" s="176"/>
      <c r="I141" s="177"/>
      <c r="J141" s="178" t="s">
        <v>30</v>
      </c>
      <c r="K141" s="179"/>
      <c r="L141" s="180"/>
      <c r="M141" s="181"/>
      <c r="N141" s="181"/>
      <c r="O141" s="182" t="str">
        <f t="shared" si="3"/>
        <v/>
      </c>
      <c r="P141" s="180"/>
      <c r="Q141" s="181"/>
      <c r="R141" s="181"/>
      <c r="S141" s="182" t="str">
        <f t="shared" si="4"/>
        <v/>
      </c>
      <c r="T141" s="207" t="str">
        <f t="shared" si="5"/>
        <v/>
      </c>
      <c r="U141" s="183" t="str">
        <f t="shared" si="16"/>
        <v xml:space="preserve">   </v>
      </c>
      <c r="V141" s="184" t="str">
        <f t="shared" si="6"/>
        <v xml:space="preserve"> </v>
      </c>
      <c r="W141" s="185" t="str">
        <f t="shared" si="7"/>
        <v/>
      </c>
      <c r="X141" s="209" t="str">
        <f>IF(E141="","",W141*VLOOKUP(2020-H141,Masterh!C$17:D$72,2,FALSE))</f>
        <v/>
      </c>
      <c r="Y141" s="73"/>
      <c r="AA141" s="37"/>
      <c r="AB141" s="32" t="e">
        <f>IF(E141="H",T141-HLOOKUP(V141,Masterh!$C$1:$CX$9,2,FALSE),T141-HLOOKUP(V141,Masterf!$C$1:$CD$9,2,FALSE))</f>
        <v>#VALUE!</v>
      </c>
      <c r="AC141" s="32" t="e">
        <f>IF(E141="H",T141-HLOOKUP(V141,Masterh!$C$1:$CX$9,3,FALSE),T141-HLOOKUP(V141,Masterf!$C$1:$CD$9,3,FALSE))</f>
        <v>#VALUE!</v>
      </c>
      <c r="AD141" s="32" t="e">
        <f>IF(E141="H",T141-HLOOKUP(V141,Masterh!$C$1:$CX$9,4,FALSE),T141-HLOOKUP(V141,Masterf!$C$1:$CD$9,4,FALSE))</f>
        <v>#VALUE!</v>
      </c>
      <c r="AE141" s="32" t="e">
        <f>IF(E141="H",T141-HLOOKUP(V141,Masterh!$C$1:$CX$9,5,FALSE),T141-HLOOKUP(V141,Masterf!$C$1:$CD$9,5,FALSE))</f>
        <v>#VALUE!</v>
      </c>
      <c r="AF141" s="32" t="e">
        <f>IF(E141="H",T141-HLOOKUP(V141,Masterh!$C$1:$CX$9,6,FALSE),T141-HLOOKUP(V141,Masterf!$C$1:$CD$9,6,FALSE))</f>
        <v>#VALUE!</v>
      </c>
      <c r="AG141" s="32" t="e">
        <f>IF(E141="H",T141-HLOOKUP(V141,Masterh!$C$1:$CX$9,7,FALSE),T141-HLOOKUP(V141,Masterf!$C$1:$CD$9,7,FALSE))</f>
        <v>#VALUE!</v>
      </c>
      <c r="AH141" s="32" t="e">
        <f>IF(E141="H",T141-HLOOKUP(V141,Masterh!$C$1:$CX$9,8,FALSE),T141-HLOOKUP(V141,Masterf!$C$1:$CD$9,8,FALSE))</f>
        <v>#VALUE!</v>
      </c>
      <c r="AI141" s="32" t="e">
        <f>IF(E141="H",T141-HLOOKUP(V141,Masterh!$C$1:$CX$9,9,FALSE),T141-HLOOKUP(V141,Masterf!$C$1:$CD$9,9,FALSE))</f>
        <v>#VALUE!</v>
      </c>
      <c r="AJ141" s="51" t="str">
        <f t="shared" si="13"/>
        <v xml:space="preserve"> </v>
      </c>
      <c r="AK141" s="37"/>
      <c r="AL141" s="52" t="str">
        <f t="shared" si="14"/>
        <v xml:space="preserve"> </v>
      </c>
      <c r="AM141" s="53" t="str">
        <f t="shared" si="15"/>
        <v xml:space="preserve"> </v>
      </c>
      <c r="AN141" s="37" t="e">
        <f>IF(AND(H141&lt;1920),VLOOKUP(K141,Masterh!$F$11:$P$29,11),IF(AND(H141&gt;=1920,H141&lt;1941),VLOOKUP(K141,Masterh!$F$11:$P$29,11),IF(AND(H141&gt;=1941,H141&lt;1946),VLOOKUP(K141,Masterh!$F$11:$P$29,10),IF(AND(H141&gt;=1946,H141&lt;1951),VLOOKUP(K141,Masterh!$F$11:$P$29,9),IF(AND(H141&gt;=1951,H141&lt;1956),VLOOKUP(K141,Masterh!$F$11:$P$29,8),IF(AND(H141&gt;=1956,H141&lt;1961),VLOOKUP(K141,Masterh!$F$11:$P$29,7),IF(AND(H141&gt;=1961,H141&lt;1966),VLOOKUP(K141,Masterh!$F$11:$P$29,6),IF(AND(H141&gt;=1966,H141&lt;1971),VLOOKUP(K141,Masterh!$F$11:$P$29,5),IF(AND(H141&gt;=1971,H141&lt;1976),VLOOKUP(K141,Masterh!$F$11:$P$29,4),IF(AND(H141&gt;=1976,H141&lt;1981),VLOOKUP(K141,Masterh!$F$11:$P$29,3),IF(AND(H141&gt;=1981,H141&lt;1986),VLOOKUP(K141,Masterh!$F$11:$P$29,2),"SENIOR")))))))))))</f>
        <v>#N/A</v>
      </c>
      <c r="AO141" s="37" t="e">
        <f>IF(AND(H141&lt;1951),VLOOKUP(K141,Masterf!$F$11:$N$25,9),IF(AND(H141&gt;=1951,H141&lt;1956),VLOOKUP(K141,Masterf!$F$11:$N$25,8),IF(AND(H141&gt;=1956,H141&lt;1961),VLOOKUP(K141,Masterf!$F$11:$N$25,7),IF(AND(H141&gt;=1961,H141&lt;1966),VLOOKUP(K141,Masterf!$F$11:$N$25,6),IF(AND(H141&gt;=1966,H141&lt;1971),VLOOKUP(K141,Masterf!$F$11:$N$25,5),IF(AND(H141&gt;=1971,H141&lt;1976),VLOOKUP(K141,Masterf!$F$11:$N$25,4),IF(AND(H141&gt;=1976,H141&lt;1981),VLOOKUP(K141,Masterf!$F$11:$N$25,3),IF(AND(H141&gt;=1981,H141&lt;1986),VLOOKUP(K141,Masterf!$F$11:$N$25,2),"SENIOR"))))))))</f>
        <v>#N/A</v>
      </c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</row>
    <row r="142" spans="2:124" s="5" customFormat="1" ht="30" customHeight="1" x14ac:dyDescent="0.2">
      <c r="B142" s="170"/>
      <c r="C142" s="171"/>
      <c r="D142" s="172"/>
      <c r="E142" s="173"/>
      <c r="F142" s="174" t="s">
        <v>30</v>
      </c>
      <c r="G142" s="175" t="s">
        <v>30</v>
      </c>
      <c r="H142" s="176"/>
      <c r="I142" s="177"/>
      <c r="J142" s="178" t="s">
        <v>30</v>
      </c>
      <c r="K142" s="179"/>
      <c r="L142" s="180"/>
      <c r="M142" s="181"/>
      <c r="N142" s="181"/>
      <c r="O142" s="182" t="str">
        <f t="shared" si="3"/>
        <v/>
      </c>
      <c r="P142" s="180"/>
      <c r="Q142" s="181"/>
      <c r="R142" s="181"/>
      <c r="S142" s="182" t="str">
        <f t="shared" si="4"/>
        <v/>
      </c>
      <c r="T142" s="207" t="str">
        <f t="shared" si="5"/>
        <v/>
      </c>
      <c r="U142" s="183" t="str">
        <f t="shared" si="16"/>
        <v xml:space="preserve">   </v>
      </c>
      <c r="V142" s="184" t="str">
        <f t="shared" si="6"/>
        <v xml:space="preserve"> </v>
      </c>
      <c r="W142" s="185" t="str">
        <f t="shared" si="7"/>
        <v/>
      </c>
      <c r="X142" s="209" t="str">
        <f>IF(E142="","",W142*VLOOKUP(2020-H142,Masterh!C$17:D$72,2,FALSE))</f>
        <v/>
      </c>
      <c r="Y142" s="73"/>
      <c r="AA142" s="37"/>
      <c r="AB142" s="32" t="e">
        <f>IF(E142="H",T142-HLOOKUP(V142,Masterh!$C$1:$CX$9,2,FALSE),T142-HLOOKUP(V142,Masterf!$C$1:$CD$9,2,FALSE))</f>
        <v>#VALUE!</v>
      </c>
      <c r="AC142" s="32" t="e">
        <f>IF(E142="H",T142-HLOOKUP(V142,Masterh!$C$1:$CX$9,3,FALSE),T142-HLOOKUP(V142,Masterf!$C$1:$CD$9,3,FALSE))</f>
        <v>#VALUE!</v>
      </c>
      <c r="AD142" s="32" t="e">
        <f>IF(E142="H",T142-HLOOKUP(V142,Masterh!$C$1:$CX$9,4,FALSE),T142-HLOOKUP(V142,Masterf!$C$1:$CD$9,4,FALSE))</f>
        <v>#VALUE!</v>
      </c>
      <c r="AE142" s="32" t="e">
        <f>IF(E142="H",T142-HLOOKUP(V142,Masterh!$C$1:$CX$9,5,FALSE),T142-HLOOKUP(V142,Masterf!$C$1:$CD$9,5,FALSE))</f>
        <v>#VALUE!</v>
      </c>
      <c r="AF142" s="32" t="e">
        <f>IF(E142="H",T142-HLOOKUP(V142,Masterh!$C$1:$CX$9,6,FALSE),T142-HLOOKUP(V142,Masterf!$C$1:$CD$9,6,FALSE))</f>
        <v>#VALUE!</v>
      </c>
      <c r="AG142" s="32" t="e">
        <f>IF(E142="H",T142-HLOOKUP(V142,Masterh!$C$1:$CX$9,7,FALSE),T142-HLOOKUP(V142,Masterf!$C$1:$CD$9,7,FALSE))</f>
        <v>#VALUE!</v>
      </c>
      <c r="AH142" s="32" t="e">
        <f>IF(E142="H",T142-HLOOKUP(V142,Masterh!$C$1:$CX$9,8,FALSE),T142-HLOOKUP(V142,Masterf!$C$1:$CD$9,8,FALSE))</f>
        <v>#VALUE!</v>
      </c>
      <c r="AI142" s="32" t="e">
        <f>IF(E142="H",T142-HLOOKUP(V142,Masterh!$C$1:$CX$9,9,FALSE),T142-HLOOKUP(V142,Masterf!$C$1:$CD$9,9,FALSE))</f>
        <v>#VALUE!</v>
      </c>
      <c r="AJ142" s="51" t="str">
        <f t="shared" si="13"/>
        <v xml:space="preserve"> </v>
      </c>
      <c r="AK142" s="37"/>
      <c r="AL142" s="52" t="str">
        <f t="shared" si="14"/>
        <v xml:space="preserve"> </v>
      </c>
      <c r="AM142" s="53" t="str">
        <f t="shared" si="15"/>
        <v xml:space="preserve"> </v>
      </c>
      <c r="AN142" s="37" t="e">
        <f>IF(AND(H142&lt;1920),VLOOKUP(K142,Masterh!$F$11:$P$29,11),IF(AND(H142&gt;=1920,H142&lt;1941),VLOOKUP(K142,Masterh!$F$11:$P$29,11),IF(AND(H142&gt;=1941,H142&lt;1946),VLOOKUP(K142,Masterh!$F$11:$P$29,10),IF(AND(H142&gt;=1946,H142&lt;1951),VLOOKUP(K142,Masterh!$F$11:$P$29,9),IF(AND(H142&gt;=1951,H142&lt;1956),VLOOKUP(K142,Masterh!$F$11:$P$29,8),IF(AND(H142&gt;=1956,H142&lt;1961),VLOOKUP(K142,Masterh!$F$11:$P$29,7),IF(AND(H142&gt;=1961,H142&lt;1966),VLOOKUP(K142,Masterh!$F$11:$P$29,6),IF(AND(H142&gt;=1966,H142&lt;1971),VLOOKUP(K142,Masterh!$F$11:$P$29,5),IF(AND(H142&gt;=1971,H142&lt;1976),VLOOKUP(K142,Masterh!$F$11:$P$29,4),IF(AND(H142&gt;=1976,H142&lt;1981),VLOOKUP(K142,Masterh!$F$11:$P$29,3),IF(AND(H142&gt;=1981,H142&lt;1986),VLOOKUP(K142,Masterh!$F$11:$P$29,2),"SENIOR")))))))))))</f>
        <v>#N/A</v>
      </c>
      <c r="AO142" s="37" t="e">
        <f>IF(AND(H142&lt;1951),VLOOKUP(K142,Masterf!$F$11:$N$25,9),IF(AND(H142&gt;=1951,H142&lt;1956),VLOOKUP(K142,Masterf!$F$11:$N$25,8),IF(AND(H142&gt;=1956,H142&lt;1961),VLOOKUP(K142,Masterf!$F$11:$N$25,7),IF(AND(H142&gt;=1961,H142&lt;1966),VLOOKUP(K142,Masterf!$F$11:$N$25,6),IF(AND(H142&gt;=1966,H142&lt;1971),VLOOKUP(K142,Masterf!$F$11:$N$25,5),IF(AND(H142&gt;=1971,H142&lt;1976),VLOOKUP(K142,Masterf!$F$11:$N$25,4),IF(AND(H142&gt;=1976,H142&lt;1981),VLOOKUP(K142,Masterf!$F$11:$N$25,3),IF(AND(H142&gt;=1981,H142&lt;1986),VLOOKUP(K142,Masterf!$F$11:$N$25,2),"SENIOR"))))))))</f>
        <v>#N/A</v>
      </c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</row>
    <row r="143" spans="2:124" s="5" customFormat="1" ht="30" customHeight="1" x14ac:dyDescent="0.2">
      <c r="B143" s="170"/>
      <c r="C143" s="171"/>
      <c r="D143" s="172"/>
      <c r="E143" s="173"/>
      <c r="F143" s="174" t="s">
        <v>30</v>
      </c>
      <c r="G143" s="175" t="s">
        <v>30</v>
      </c>
      <c r="H143" s="176"/>
      <c r="I143" s="177"/>
      <c r="J143" s="178" t="s">
        <v>30</v>
      </c>
      <c r="K143" s="179"/>
      <c r="L143" s="180"/>
      <c r="M143" s="181"/>
      <c r="N143" s="181"/>
      <c r="O143" s="182" t="str">
        <f t="shared" si="3"/>
        <v/>
      </c>
      <c r="P143" s="180"/>
      <c r="Q143" s="181"/>
      <c r="R143" s="181"/>
      <c r="S143" s="182" t="str">
        <f t="shared" si="4"/>
        <v/>
      </c>
      <c r="T143" s="207" t="str">
        <f t="shared" si="5"/>
        <v/>
      </c>
      <c r="U143" s="183" t="str">
        <f t="shared" si="16"/>
        <v xml:space="preserve">   </v>
      </c>
      <c r="V143" s="184" t="str">
        <f t="shared" si="6"/>
        <v xml:space="preserve"> </v>
      </c>
      <c r="W143" s="185" t="str">
        <f t="shared" si="7"/>
        <v/>
      </c>
      <c r="X143" s="209" t="str">
        <f>IF(E143="","",W143*VLOOKUP(2020-H143,Masterh!C$17:D$72,2,FALSE))</f>
        <v/>
      </c>
      <c r="Y143" s="73"/>
      <c r="AA143" s="37"/>
      <c r="AB143" s="32" t="e">
        <f>IF(E143="H",T143-HLOOKUP(V143,Masterh!$C$1:$CX$9,2,FALSE),T143-HLOOKUP(V143,Masterf!$C$1:$CD$9,2,FALSE))</f>
        <v>#VALUE!</v>
      </c>
      <c r="AC143" s="32" t="e">
        <f>IF(E143="H",T143-HLOOKUP(V143,Masterh!$C$1:$CX$9,3,FALSE),T143-HLOOKUP(V143,Masterf!$C$1:$CD$9,3,FALSE))</f>
        <v>#VALUE!</v>
      </c>
      <c r="AD143" s="32" t="e">
        <f>IF(E143="H",T143-HLOOKUP(V143,Masterh!$C$1:$CX$9,4,FALSE),T143-HLOOKUP(V143,Masterf!$C$1:$CD$9,4,FALSE))</f>
        <v>#VALUE!</v>
      </c>
      <c r="AE143" s="32" t="e">
        <f>IF(E143="H",T143-HLOOKUP(V143,Masterh!$C$1:$CX$9,5,FALSE),T143-HLOOKUP(V143,Masterf!$C$1:$CD$9,5,FALSE))</f>
        <v>#VALUE!</v>
      </c>
      <c r="AF143" s="32" t="e">
        <f>IF(E143="H",T143-HLOOKUP(V143,Masterh!$C$1:$CX$9,6,FALSE),T143-HLOOKUP(V143,Masterf!$C$1:$CD$9,6,FALSE))</f>
        <v>#VALUE!</v>
      </c>
      <c r="AG143" s="32" t="e">
        <f>IF(E143="H",T143-HLOOKUP(V143,Masterh!$C$1:$CX$9,7,FALSE),T143-HLOOKUP(V143,Masterf!$C$1:$CD$9,7,FALSE))</f>
        <v>#VALUE!</v>
      </c>
      <c r="AH143" s="32" t="e">
        <f>IF(E143="H",T143-HLOOKUP(V143,Masterh!$C$1:$CX$9,8,FALSE),T143-HLOOKUP(V143,Masterf!$C$1:$CD$9,8,FALSE))</f>
        <v>#VALUE!</v>
      </c>
      <c r="AI143" s="32" t="e">
        <f>IF(E143="H",T143-HLOOKUP(V143,Masterh!$C$1:$CX$9,9,FALSE),T143-HLOOKUP(V143,Masterf!$C$1:$CD$9,9,FALSE))</f>
        <v>#VALUE!</v>
      </c>
      <c r="AJ143" s="51" t="str">
        <f t="shared" si="13"/>
        <v xml:space="preserve"> </v>
      </c>
      <c r="AK143" s="37"/>
      <c r="AL143" s="52" t="str">
        <f t="shared" si="14"/>
        <v xml:space="preserve"> </v>
      </c>
      <c r="AM143" s="53" t="str">
        <f t="shared" si="15"/>
        <v xml:space="preserve"> </v>
      </c>
      <c r="AN143" s="37" t="e">
        <f>IF(AND(H143&lt;1920),VLOOKUP(K143,Masterh!$F$11:$P$29,11),IF(AND(H143&gt;=1920,H143&lt;1941),VLOOKUP(K143,Masterh!$F$11:$P$29,11),IF(AND(H143&gt;=1941,H143&lt;1946),VLOOKUP(K143,Masterh!$F$11:$P$29,10),IF(AND(H143&gt;=1946,H143&lt;1951),VLOOKUP(K143,Masterh!$F$11:$P$29,9),IF(AND(H143&gt;=1951,H143&lt;1956),VLOOKUP(K143,Masterh!$F$11:$P$29,8),IF(AND(H143&gt;=1956,H143&lt;1961),VLOOKUP(K143,Masterh!$F$11:$P$29,7),IF(AND(H143&gt;=1961,H143&lt;1966),VLOOKUP(K143,Masterh!$F$11:$P$29,6),IF(AND(H143&gt;=1966,H143&lt;1971),VLOOKUP(K143,Masterh!$F$11:$P$29,5),IF(AND(H143&gt;=1971,H143&lt;1976),VLOOKUP(K143,Masterh!$F$11:$P$29,4),IF(AND(H143&gt;=1976,H143&lt;1981),VLOOKUP(K143,Masterh!$F$11:$P$29,3),IF(AND(H143&gt;=1981,H143&lt;1986),VLOOKUP(K143,Masterh!$F$11:$P$29,2),"SENIOR")))))))))))</f>
        <v>#N/A</v>
      </c>
      <c r="AO143" s="37" t="e">
        <f>IF(AND(H143&lt;1951),VLOOKUP(K143,Masterf!$F$11:$N$25,9),IF(AND(H143&gt;=1951,H143&lt;1956),VLOOKUP(K143,Masterf!$F$11:$N$25,8),IF(AND(H143&gt;=1956,H143&lt;1961),VLOOKUP(K143,Masterf!$F$11:$N$25,7),IF(AND(H143&gt;=1961,H143&lt;1966),VLOOKUP(K143,Masterf!$F$11:$N$25,6),IF(AND(H143&gt;=1966,H143&lt;1971),VLOOKUP(K143,Masterf!$F$11:$N$25,5),IF(AND(H143&gt;=1971,H143&lt;1976),VLOOKUP(K143,Masterf!$F$11:$N$25,4),IF(AND(H143&gt;=1976,H143&lt;1981),VLOOKUP(K143,Masterf!$F$11:$N$25,3),IF(AND(H143&gt;=1981,H143&lt;1986),VLOOKUP(K143,Masterf!$F$11:$N$25,2),"SENIOR"))))))))</f>
        <v>#N/A</v>
      </c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</row>
    <row r="144" spans="2:124" s="5" customFormat="1" ht="30" customHeight="1" x14ac:dyDescent="0.2">
      <c r="B144" s="170"/>
      <c r="C144" s="171"/>
      <c r="D144" s="172"/>
      <c r="E144" s="173"/>
      <c r="F144" s="174" t="s">
        <v>30</v>
      </c>
      <c r="G144" s="175" t="s">
        <v>30</v>
      </c>
      <c r="H144" s="176"/>
      <c r="I144" s="177"/>
      <c r="J144" s="178"/>
      <c r="K144" s="179"/>
      <c r="L144" s="180"/>
      <c r="M144" s="181"/>
      <c r="N144" s="181"/>
      <c r="O144" s="182" t="str">
        <f t="shared" si="3"/>
        <v/>
      </c>
      <c r="P144" s="180"/>
      <c r="Q144" s="181"/>
      <c r="R144" s="181"/>
      <c r="S144" s="182" t="str">
        <f t="shared" si="4"/>
        <v/>
      </c>
      <c r="T144" s="207" t="str">
        <f t="shared" si="5"/>
        <v/>
      </c>
      <c r="U144" s="183" t="str">
        <f t="shared" si="16"/>
        <v xml:space="preserve">   </v>
      </c>
      <c r="V144" s="184" t="str">
        <f t="shared" si="6"/>
        <v xml:space="preserve"> </v>
      </c>
      <c r="W144" s="185" t="str">
        <f t="shared" si="7"/>
        <v/>
      </c>
      <c r="X144" s="209" t="str">
        <f>IF(E144="","",W144*VLOOKUP(2020-H144,Masterh!C$17:D$72,2,FALSE))</f>
        <v/>
      </c>
      <c r="Y144" s="73"/>
      <c r="AA144" s="37"/>
      <c r="AB144" s="32" t="e">
        <f>IF(E144="H",T144-HLOOKUP(V144,Masterh!$C$1:$CX$9,2,FALSE),T144-HLOOKUP(V144,Masterf!$C$1:$CD$9,2,FALSE))</f>
        <v>#VALUE!</v>
      </c>
      <c r="AC144" s="32" t="e">
        <f>IF(E144="H",T144-HLOOKUP(V144,Masterh!$C$1:$CX$9,3,FALSE),T144-HLOOKUP(V144,Masterf!$C$1:$CD$9,3,FALSE))</f>
        <v>#VALUE!</v>
      </c>
      <c r="AD144" s="32" t="e">
        <f>IF(E144="H",T144-HLOOKUP(V144,Masterh!$C$1:$CX$9,4,FALSE),T144-HLOOKUP(V144,Masterf!$C$1:$CD$9,4,FALSE))</f>
        <v>#VALUE!</v>
      </c>
      <c r="AE144" s="32" t="e">
        <f>IF(E144="H",T144-HLOOKUP(V144,Masterh!$C$1:$CX$9,5,FALSE),T144-HLOOKUP(V144,Masterf!$C$1:$CD$9,5,FALSE))</f>
        <v>#VALUE!</v>
      </c>
      <c r="AF144" s="32" t="e">
        <f>IF(E144="H",T144-HLOOKUP(V144,Masterh!$C$1:$CX$9,6,FALSE),T144-HLOOKUP(V144,Masterf!$C$1:$CD$9,6,FALSE))</f>
        <v>#VALUE!</v>
      </c>
      <c r="AG144" s="32" t="e">
        <f>IF(E144="H",T144-HLOOKUP(V144,Masterh!$C$1:$CX$9,7,FALSE),T144-HLOOKUP(V144,Masterf!$C$1:$CD$9,7,FALSE))</f>
        <v>#VALUE!</v>
      </c>
      <c r="AH144" s="32" t="e">
        <f>IF(E144="H",T144-HLOOKUP(V144,Masterh!$C$1:$CX$9,8,FALSE),T144-HLOOKUP(V144,Masterf!$C$1:$CD$9,8,FALSE))</f>
        <v>#VALUE!</v>
      </c>
      <c r="AI144" s="32" t="e">
        <f>IF(E144="H",T144-HLOOKUP(V144,Masterh!$C$1:$CX$9,9,FALSE),T144-HLOOKUP(V144,Masterf!$C$1:$CD$9,9,FALSE))</f>
        <v>#VALUE!</v>
      </c>
      <c r="AJ144" s="51" t="str">
        <f t="shared" si="13"/>
        <v xml:space="preserve"> </v>
      </c>
      <c r="AK144" s="37"/>
      <c r="AL144" s="52" t="str">
        <f t="shared" si="14"/>
        <v xml:space="preserve"> </v>
      </c>
      <c r="AM144" s="53" t="str">
        <f t="shared" si="15"/>
        <v xml:space="preserve"> </v>
      </c>
      <c r="AN144" s="37" t="e">
        <f>IF(AND(H144&lt;1920),VLOOKUP(K144,Masterh!$F$11:$P$29,11),IF(AND(H144&gt;=1920,H144&lt;1941),VLOOKUP(K144,Masterh!$F$11:$P$29,11),IF(AND(H144&gt;=1941,H144&lt;1946),VLOOKUP(K144,Masterh!$F$11:$P$29,10),IF(AND(H144&gt;=1946,H144&lt;1951),VLOOKUP(K144,Masterh!$F$11:$P$29,9),IF(AND(H144&gt;=1951,H144&lt;1956),VLOOKUP(K144,Masterh!$F$11:$P$29,8),IF(AND(H144&gt;=1956,H144&lt;1961),VLOOKUP(K144,Masterh!$F$11:$P$29,7),IF(AND(H144&gt;=1961,H144&lt;1966),VLOOKUP(K144,Masterh!$F$11:$P$29,6),IF(AND(H144&gt;=1966,H144&lt;1971),VLOOKUP(K144,Masterh!$F$11:$P$29,5),IF(AND(H144&gt;=1971,H144&lt;1976),VLOOKUP(K144,Masterh!$F$11:$P$29,4),IF(AND(H144&gt;=1976,H144&lt;1981),VLOOKUP(K144,Masterh!$F$11:$P$29,3),IF(AND(H144&gt;=1981,H144&lt;1986),VLOOKUP(K144,Masterh!$F$11:$P$29,2),"SENIOR")))))))))))</f>
        <v>#N/A</v>
      </c>
      <c r="AO144" s="37" t="e">
        <f>IF(AND(H144&lt;1951),VLOOKUP(K144,Masterf!$F$11:$N$25,9),IF(AND(H144&gt;=1951,H144&lt;1956),VLOOKUP(K144,Masterf!$F$11:$N$25,8),IF(AND(H144&gt;=1956,H144&lt;1961),VLOOKUP(K144,Masterf!$F$11:$N$25,7),IF(AND(H144&gt;=1961,H144&lt;1966),VLOOKUP(K144,Masterf!$F$11:$N$25,6),IF(AND(H144&gt;=1966,H144&lt;1971),VLOOKUP(K144,Masterf!$F$11:$N$25,5),IF(AND(H144&gt;=1971,H144&lt;1976),VLOOKUP(K144,Masterf!$F$11:$N$25,4),IF(AND(H144&gt;=1976,H144&lt;1981),VLOOKUP(K144,Masterf!$F$11:$N$25,3),IF(AND(H144&gt;=1981,H144&lt;1986),VLOOKUP(K144,Masterf!$F$11:$N$25,2),"SENIOR"))))))))</f>
        <v>#N/A</v>
      </c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</row>
    <row r="145" spans="2:124" s="5" customFormat="1" ht="30" customHeight="1" x14ac:dyDescent="0.2">
      <c r="B145" s="170"/>
      <c r="C145" s="171"/>
      <c r="D145" s="172"/>
      <c r="E145" s="173"/>
      <c r="F145" s="174" t="s">
        <v>30</v>
      </c>
      <c r="G145" s="175" t="s">
        <v>30</v>
      </c>
      <c r="H145" s="176"/>
      <c r="I145" s="177"/>
      <c r="J145" s="178"/>
      <c r="K145" s="179"/>
      <c r="L145" s="180"/>
      <c r="M145" s="181"/>
      <c r="N145" s="181"/>
      <c r="O145" s="182" t="str">
        <f t="shared" si="3"/>
        <v/>
      </c>
      <c r="P145" s="180"/>
      <c r="Q145" s="181"/>
      <c r="R145" s="181"/>
      <c r="S145" s="182" t="str">
        <f t="shared" si="4"/>
        <v/>
      </c>
      <c r="T145" s="207" t="str">
        <f t="shared" si="5"/>
        <v/>
      </c>
      <c r="U145" s="183" t="str">
        <f t="shared" si="16"/>
        <v xml:space="preserve">   </v>
      </c>
      <c r="V145" s="184" t="str">
        <f t="shared" si="6"/>
        <v xml:space="preserve"> </v>
      </c>
      <c r="W145" s="185" t="str">
        <f t="shared" si="7"/>
        <v/>
      </c>
      <c r="X145" s="209" t="str">
        <f>IF(E145="","",W145*VLOOKUP(2020-H145,Masterh!C$17:D$72,2,FALSE))</f>
        <v/>
      </c>
      <c r="Y145" s="73"/>
      <c r="AA145" s="37"/>
      <c r="AB145" s="32" t="e">
        <f>IF(E145="H",T145-HLOOKUP(V145,Masterh!$C$1:$CX$9,2,FALSE),T145-HLOOKUP(V145,Masterf!$C$1:$CD$9,2,FALSE))</f>
        <v>#VALUE!</v>
      </c>
      <c r="AC145" s="32" t="e">
        <f>IF(E145="H",T145-HLOOKUP(V145,Masterh!$C$1:$CX$9,3,FALSE),T145-HLOOKUP(V145,Masterf!$C$1:$CD$9,3,FALSE))</f>
        <v>#VALUE!</v>
      </c>
      <c r="AD145" s="32" t="e">
        <f>IF(E145="H",T145-HLOOKUP(V145,Masterh!$C$1:$CX$9,4,FALSE),T145-HLOOKUP(V145,Masterf!$C$1:$CD$9,4,FALSE))</f>
        <v>#VALUE!</v>
      </c>
      <c r="AE145" s="32" t="e">
        <f>IF(E145="H",T145-HLOOKUP(V145,Masterh!$C$1:$CX$9,5,FALSE),T145-HLOOKUP(V145,Masterf!$C$1:$CD$9,5,FALSE))</f>
        <v>#VALUE!</v>
      </c>
      <c r="AF145" s="32" t="e">
        <f>IF(E145="H",T145-HLOOKUP(V145,Masterh!$C$1:$CX$9,6,FALSE),T145-HLOOKUP(V145,Masterf!$C$1:$CD$9,6,FALSE))</f>
        <v>#VALUE!</v>
      </c>
      <c r="AG145" s="32" t="e">
        <f>IF(E145="H",T145-HLOOKUP(V145,Masterh!$C$1:$CX$9,7,FALSE),T145-HLOOKUP(V145,Masterf!$C$1:$CD$9,7,FALSE))</f>
        <v>#VALUE!</v>
      </c>
      <c r="AH145" s="32" t="e">
        <f>IF(E145="H",T145-HLOOKUP(V145,Masterh!$C$1:$CX$9,8,FALSE),T145-HLOOKUP(V145,Masterf!$C$1:$CD$9,8,FALSE))</f>
        <v>#VALUE!</v>
      </c>
      <c r="AI145" s="32" t="e">
        <f>IF(E145="H",T145-HLOOKUP(V145,Masterh!$C$1:$CX$9,9,FALSE),T145-HLOOKUP(V145,Masterf!$C$1:$CD$9,9,FALSE))</f>
        <v>#VALUE!</v>
      </c>
      <c r="AJ145" s="51" t="str">
        <f t="shared" si="13"/>
        <v xml:space="preserve"> </v>
      </c>
      <c r="AK145" s="37"/>
      <c r="AL145" s="52" t="str">
        <f t="shared" si="14"/>
        <v xml:space="preserve"> </v>
      </c>
      <c r="AM145" s="53" t="str">
        <f t="shared" si="15"/>
        <v xml:space="preserve"> </v>
      </c>
      <c r="AN145" s="37" t="e">
        <f>IF(AND(H145&lt;1920),VLOOKUP(K145,Masterh!$F$11:$P$29,11),IF(AND(H145&gt;=1920,H145&lt;1941),VLOOKUP(K145,Masterh!$F$11:$P$29,11),IF(AND(H145&gt;=1941,H145&lt;1946),VLOOKUP(K145,Masterh!$F$11:$P$29,10),IF(AND(H145&gt;=1946,H145&lt;1951),VLOOKUP(K145,Masterh!$F$11:$P$29,9),IF(AND(H145&gt;=1951,H145&lt;1956),VLOOKUP(K145,Masterh!$F$11:$P$29,8),IF(AND(H145&gt;=1956,H145&lt;1961),VLOOKUP(K145,Masterh!$F$11:$P$29,7),IF(AND(H145&gt;=1961,H145&lt;1966),VLOOKUP(K145,Masterh!$F$11:$P$29,6),IF(AND(H145&gt;=1966,H145&lt;1971),VLOOKUP(K145,Masterh!$F$11:$P$29,5),IF(AND(H145&gt;=1971,H145&lt;1976),VLOOKUP(K145,Masterh!$F$11:$P$29,4),IF(AND(H145&gt;=1976,H145&lt;1981),VLOOKUP(K145,Masterh!$F$11:$P$29,3),IF(AND(H145&gt;=1981,H145&lt;1986),VLOOKUP(K145,Masterh!$F$11:$P$29,2),"SENIOR")))))))))))</f>
        <v>#N/A</v>
      </c>
      <c r="AO145" s="37" t="e">
        <f>IF(AND(H145&lt;1951),VLOOKUP(K145,Masterf!$F$11:$N$25,9),IF(AND(H145&gt;=1951,H145&lt;1956),VLOOKUP(K145,Masterf!$F$11:$N$25,8),IF(AND(H145&gt;=1956,H145&lt;1961),VLOOKUP(K145,Masterf!$F$11:$N$25,7),IF(AND(H145&gt;=1961,H145&lt;1966),VLOOKUP(K145,Masterf!$F$11:$N$25,6),IF(AND(H145&gt;=1966,H145&lt;1971),VLOOKUP(K145,Masterf!$F$11:$N$25,5),IF(AND(H145&gt;=1971,H145&lt;1976),VLOOKUP(K145,Masterf!$F$11:$N$25,4),IF(AND(H145&gt;=1976,H145&lt;1981),VLOOKUP(K145,Masterf!$F$11:$N$25,3),IF(AND(H145&gt;=1981,H145&lt;1986),VLOOKUP(K145,Masterf!$F$11:$N$25,2),"SENIOR"))))))))</f>
        <v>#N/A</v>
      </c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</row>
    <row r="146" spans="2:124" s="5" customFormat="1" ht="30" customHeight="1" x14ac:dyDescent="0.2">
      <c r="B146" s="170"/>
      <c r="C146" s="171"/>
      <c r="D146" s="172"/>
      <c r="E146" s="173"/>
      <c r="F146" s="174" t="s">
        <v>30</v>
      </c>
      <c r="G146" s="175" t="s">
        <v>30</v>
      </c>
      <c r="H146" s="176"/>
      <c r="I146" s="177"/>
      <c r="J146" s="178"/>
      <c r="K146" s="179"/>
      <c r="L146" s="180"/>
      <c r="M146" s="181"/>
      <c r="N146" s="181"/>
      <c r="O146" s="182" t="str">
        <f t="shared" si="3"/>
        <v/>
      </c>
      <c r="P146" s="180"/>
      <c r="Q146" s="181"/>
      <c r="R146" s="181"/>
      <c r="S146" s="182" t="str">
        <f t="shared" si="4"/>
        <v/>
      </c>
      <c r="T146" s="207" t="str">
        <f t="shared" si="5"/>
        <v/>
      </c>
      <c r="U146" s="183" t="str">
        <f t="shared" si="16"/>
        <v xml:space="preserve">   </v>
      </c>
      <c r="V146" s="184" t="str">
        <f t="shared" si="6"/>
        <v xml:space="preserve"> </v>
      </c>
      <c r="W146" s="185" t="str">
        <f t="shared" si="7"/>
        <v/>
      </c>
      <c r="X146" s="209" t="str">
        <f>IF(E146="","",W146*VLOOKUP(2020-H146,Masterh!C$17:D$72,2,FALSE))</f>
        <v/>
      </c>
      <c r="Y146" s="73"/>
      <c r="AA146" s="37"/>
      <c r="AB146" s="32" t="e">
        <f>IF(E146="H",T146-HLOOKUP(V146,Masterh!$C$1:$CX$9,2,FALSE),T146-HLOOKUP(V146,Masterf!$C$1:$CD$9,2,FALSE))</f>
        <v>#VALUE!</v>
      </c>
      <c r="AC146" s="32" t="e">
        <f>IF(E146="H",T146-HLOOKUP(V146,Masterh!$C$1:$CX$9,3,FALSE),T146-HLOOKUP(V146,Masterf!$C$1:$CD$9,3,FALSE))</f>
        <v>#VALUE!</v>
      </c>
      <c r="AD146" s="32" t="e">
        <f>IF(E146="H",T146-HLOOKUP(V146,Masterh!$C$1:$CX$9,4,FALSE),T146-HLOOKUP(V146,Masterf!$C$1:$CD$9,4,FALSE))</f>
        <v>#VALUE!</v>
      </c>
      <c r="AE146" s="32" t="e">
        <f>IF(E146="H",T146-HLOOKUP(V146,Masterh!$C$1:$CX$9,5,FALSE),T146-HLOOKUP(V146,Masterf!$C$1:$CD$9,5,FALSE))</f>
        <v>#VALUE!</v>
      </c>
      <c r="AF146" s="32" t="e">
        <f>IF(E146="H",T146-HLOOKUP(V146,Masterh!$C$1:$CX$9,6,FALSE),T146-HLOOKUP(V146,Masterf!$C$1:$CD$9,6,FALSE))</f>
        <v>#VALUE!</v>
      </c>
      <c r="AG146" s="32" t="e">
        <f>IF(E146="H",T146-HLOOKUP(V146,Masterh!$C$1:$CX$9,7,FALSE),T146-HLOOKUP(V146,Masterf!$C$1:$CD$9,7,FALSE))</f>
        <v>#VALUE!</v>
      </c>
      <c r="AH146" s="32" t="e">
        <f>IF(E146="H",T146-HLOOKUP(V146,Masterh!$C$1:$CX$9,8,FALSE),T146-HLOOKUP(V146,Masterf!$C$1:$CD$9,8,FALSE))</f>
        <v>#VALUE!</v>
      </c>
      <c r="AI146" s="32" t="e">
        <f>IF(E146="H",T146-HLOOKUP(V146,Masterh!$C$1:$CX$9,9,FALSE),T146-HLOOKUP(V146,Masterf!$C$1:$CD$9,9,FALSE))</f>
        <v>#VALUE!</v>
      </c>
      <c r="AJ146" s="51" t="str">
        <f t="shared" si="13"/>
        <v xml:space="preserve"> </v>
      </c>
      <c r="AK146" s="37"/>
      <c r="AL146" s="52" t="str">
        <f t="shared" si="14"/>
        <v xml:space="preserve"> </v>
      </c>
      <c r="AM146" s="53" t="str">
        <f t="shared" si="15"/>
        <v xml:space="preserve"> </v>
      </c>
      <c r="AN146" s="37" t="e">
        <f>IF(AND(H146&lt;1920),VLOOKUP(K146,Masterh!$F$11:$P$29,11),IF(AND(H146&gt;=1920,H146&lt;1941),VLOOKUP(K146,Masterh!$F$11:$P$29,11),IF(AND(H146&gt;=1941,H146&lt;1946),VLOOKUP(K146,Masterh!$F$11:$P$29,10),IF(AND(H146&gt;=1946,H146&lt;1951),VLOOKUP(K146,Masterh!$F$11:$P$29,9),IF(AND(H146&gt;=1951,H146&lt;1956),VLOOKUP(K146,Masterh!$F$11:$P$29,8),IF(AND(H146&gt;=1956,H146&lt;1961),VLOOKUP(K146,Masterh!$F$11:$P$29,7),IF(AND(H146&gt;=1961,H146&lt;1966),VLOOKUP(K146,Masterh!$F$11:$P$29,6),IF(AND(H146&gt;=1966,H146&lt;1971),VLOOKUP(K146,Masterh!$F$11:$P$29,5),IF(AND(H146&gt;=1971,H146&lt;1976),VLOOKUP(K146,Masterh!$F$11:$P$29,4),IF(AND(H146&gt;=1976,H146&lt;1981),VLOOKUP(K146,Masterh!$F$11:$P$29,3),IF(AND(H146&gt;=1981,H146&lt;1986),VLOOKUP(K146,Masterh!$F$11:$P$29,2),"SENIOR")))))))))))</f>
        <v>#N/A</v>
      </c>
      <c r="AO146" s="37" t="e">
        <f>IF(AND(H146&lt;1951),VLOOKUP(K146,Masterf!$F$11:$N$25,9),IF(AND(H146&gt;=1951,H146&lt;1956),VLOOKUP(K146,Masterf!$F$11:$N$25,8),IF(AND(H146&gt;=1956,H146&lt;1961),VLOOKUP(K146,Masterf!$F$11:$N$25,7),IF(AND(H146&gt;=1961,H146&lt;1966),VLOOKUP(K146,Masterf!$F$11:$N$25,6),IF(AND(H146&gt;=1966,H146&lt;1971),VLOOKUP(K146,Masterf!$F$11:$N$25,5),IF(AND(H146&gt;=1971,H146&lt;1976),VLOOKUP(K146,Masterf!$F$11:$N$25,4),IF(AND(H146&gt;=1976,H146&lt;1981),VLOOKUP(K146,Masterf!$F$11:$N$25,3),IF(AND(H146&gt;=1981,H146&lt;1986),VLOOKUP(K146,Masterf!$F$11:$N$25,2),"SENIOR"))))))))</f>
        <v>#N/A</v>
      </c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</row>
    <row r="147" spans="2:124" s="5" customFormat="1" ht="30" customHeight="1" x14ac:dyDescent="0.2">
      <c r="B147" s="170"/>
      <c r="C147" s="171"/>
      <c r="D147" s="172"/>
      <c r="E147" s="173"/>
      <c r="F147" s="174" t="s">
        <v>30</v>
      </c>
      <c r="G147" s="175" t="s">
        <v>30</v>
      </c>
      <c r="H147" s="176"/>
      <c r="I147" s="177"/>
      <c r="J147" s="178"/>
      <c r="K147" s="179"/>
      <c r="L147" s="180"/>
      <c r="M147" s="181"/>
      <c r="N147" s="181"/>
      <c r="O147" s="182" t="str">
        <f t="shared" si="3"/>
        <v/>
      </c>
      <c r="P147" s="180"/>
      <c r="Q147" s="181"/>
      <c r="R147" s="181"/>
      <c r="S147" s="182" t="str">
        <f t="shared" si="4"/>
        <v/>
      </c>
      <c r="T147" s="207" t="str">
        <f t="shared" si="5"/>
        <v/>
      </c>
      <c r="U147" s="183" t="str">
        <f t="shared" si="16"/>
        <v xml:space="preserve">   </v>
      </c>
      <c r="V147" s="184" t="str">
        <f t="shared" si="6"/>
        <v xml:space="preserve"> </v>
      </c>
      <c r="W147" s="185" t="str">
        <f t="shared" si="7"/>
        <v/>
      </c>
      <c r="X147" s="209" t="str">
        <f>IF(E147="","",W147*VLOOKUP(2020-H147,Masterh!C$17:D$72,2,FALSE))</f>
        <v/>
      </c>
      <c r="Y147" s="73"/>
      <c r="AA147" s="37"/>
      <c r="AB147" s="32" t="e">
        <f>IF(E147="H",T147-HLOOKUP(V147,Masterh!$C$1:$CX$9,2,FALSE),T147-HLOOKUP(V147,Masterf!$C$1:$CD$9,2,FALSE))</f>
        <v>#VALUE!</v>
      </c>
      <c r="AC147" s="32" t="e">
        <f>IF(E147="H",T147-HLOOKUP(V147,Masterh!$C$1:$CX$9,3,FALSE),T147-HLOOKUP(V147,Masterf!$C$1:$CD$9,3,FALSE))</f>
        <v>#VALUE!</v>
      </c>
      <c r="AD147" s="32" t="e">
        <f>IF(E147="H",T147-HLOOKUP(V147,Masterh!$C$1:$CX$9,4,FALSE),T147-HLOOKUP(V147,Masterf!$C$1:$CD$9,4,FALSE))</f>
        <v>#VALUE!</v>
      </c>
      <c r="AE147" s="32" t="e">
        <f>IF(E147="H",T147-HLOOKUP(V147,Masterh!$C$1:$CX$9,5,FALSE),T147-HLOOKUP(V147,Masterf!$C$1:$CD$9,5,FALSE))</f>
        <v>#VALUE!</v>
      </c>
      <c r="AF147" s="32" t="e">
        <f>IF(E147="H",T147-HLOOKUP(V147,Masterh!$C$1:$CX$9,6,FALSE),T147-HLOOKUP(V147,Masterf!$C$1:$CD$9,6,FALSE))</f>
        <v>#VALUE!</v>
      </c>
      <c r="AG147" s="32" t="e">
        <f>IF(E147="H",T147-HLOOKUP(V147,Masterh!$C$1:$CX$9,7,FALSE),T147-HLOOKUP(V147,Masterf!$C$1:$CD$9,7,FALSE))</f>
        <v>#VALUE!</v>
      </c>
      <c r="AH147" s="32" t="e">
        <f>IF(E147="H",T147-HLOOKUP(V147,Masterh!$C$1:$CX$9,8,FALSE),T147-HLOOKUP(V147,Masterf!$C$1:$CD$9,8,FALSE))</f>
        <v>#VALUE!</v>
      </c>
      <c r="AI147" s="32" t="e">
        <f>IF(E147="H",T147-HLOOKUP(V147,Masterh!$C$1:$CX$9,9,FALSE),T147-HLOOKUP(V147,Masterf!$C$1:$CD$9,9,FALSE))</f>
        <v>#VALUE!</v>
      </c>
      <c r="AJ147" s="51" t="str">
        <f t="shared" si="13"/>
        <v xml:space="preserve"> </v>
      </c>
      <c r="AK147" s="37"/>
      <c r="AL147" s="52" t="str">
        <f t="shared" si="14"/>
        <v xml:space="preserve"> </v>
      </c>
      <c r="AM147" s="53" t="str">
        <f t="shared" si="15"/>
        <v xml:space="preserve"> </v>
      </c>
      <c r="AN147" s="37" t="e">
        <f>IF(AND(H147&lt;1920),VLOOKUP(K147,Masterh!$F$11:$P$29,11),IF(AND(H147&gt;=1920,H147&lt;1941),VLOOKUP(K147,Masterh!$F$11:$P$29,11),IF(AND(H147&gt;=1941,H147&lt;1946),VLOOKUP(K147,Masterh!$F$11:$P$29,10),IF(AND(H147&gt;=1946,H147&lt;1951),VLOOKUP(K147,Masterh!$F$11:$P$29,9),IF(AND(H147&gt;=1951,H147&lt;1956),VLOOKUP(K147,Masterh!$F$11:$P$29,8),IF(AND(H147&gt;=1956,H147&lt;1961),VLOOKUP(K147,Masterh!$F$11:$P$29,7),IF(AND(H147&gt;=1961,H147&lt;1966),VLOOKUP(K147,Masterh!$F$11:$P$29,6),IF(AND(H147&gt;=1966,H147&lt;1971),VLOOKUP(K147,Masterh!$F$11:$P$29,5),IF(AND(H147&gt;=1971,H147&lt;1976),VLOOKUP(K147,Masterh!$F$11:$P$29,4),IF(AND(H147&gt;=1976,H147&lt;1981),VLOOKUP(K147,Masterh!$F$11:$P$29,3),IF(AND(H147&gt;=1981,H147&lt;1986),VLOOKUP(K147,Masterh!$F$11:$P$29,2),"SENIOR")))))))))))</f>
        <v>#N/A</v>
      </c>
      <c r="AO147" s="37" t="e">
        <f>IF(AND(H147&lt;1951),VLOOKUP(K147,Masterf!$F$11:$N$25,9),IF(AND(H147&gt;=1951,H147&lt;1956),VLOOKUP(K147,Masterf!$F$11:$N$25,8),IF(AND(H147&gt;=1956,H147&lt;1961),VLOOKUP(K147,Masterf!$F$11:$N$25,7),IF(AND(H147&gt;=1961,H147&lt;1966),VLOOKUP(K147,Masterf!$F$11:$N$25,6),IF(AND(H147&gt;=1966,H147&lt;1971),VLOOKUP(K147,Masterf!$F$11:$N$25,5),IF(AND(H147&gt;=1971,H147&lt;1976),VLOOKUP(K147,Masterf!$F$11:$N$25,4),IF(AND(H147&gt;=1976,H147&lt;1981),VLOOKUP(K147,Masterf!$F$11:$N$25,3),IF(AND(H147&gt;=1981,H147&lt;1986),VLOOKUP(K147,Masterf!$F$11:$N$25,2),"SENIOR"))))))))</f>
        <v>#N/A</v>
      </c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</row>
    <row r="148" spans="2:124" s="5" customFormat="1" ht="30" customHeight="1" x14ac:dyDescent="0.2">
      <c r="B148" s="170"/>
      <c r="C148" s="171"/>
      <c r="D148" s="172"/>
      <c r="E148" s="173"/>
      <c r="F148" s="174" t="s">
        <v>30</v>
      </c>
      <c r="G148" s="175" t="s">
        <v>30</v>
      </c>
      <c r="H148" s="176"/>
      <c r="I148" s="177"/>
      <c r="J148" s="178" t="s">
        <v>30</v>
      </c>
      <c r="K148" s="179"/>
      <c r="L148" s="180"/>
      <c r="M148" s="181"/>
      <c r="N148" s="181"/>
      <c r="O148" s="182" t="str">
        <f t="shared" si="3"/>
        <v/>
      </c>
      <c r="P148" s="180"/>
      <c r="Q148" s="181"/>
      <c r="R148" s="181"/>
      <c r="S148" s="182" t="str">
        <f t="shared" si="4"/>
        <v/>
      </c>
      <c r="T148" s="207" t="str">
        <f t="shared" si="5"/>
        <v/>
      </c>
      <c r="U148" s="183" t="str">
        <f t="shared" si="16"/>
        <v xml:space="preserve">   </v>
      </c>
      <c r="V148" s="184" t="str">
        <f t="shared" si="6"/>
        <v xml:space="preserve"> </v>
      </c>
      <c r="W148" s="185" t="str">
        <f t="shared" si="7"/>
        <v/>
      </c>
      <c r="X148" s="209" t="str">
        <f>IF(E148="","",W148*VLOOKUP(2020-H148,Masterh!C$17:D$72,2,FALSE))</f>
        <v/>
      </c>
      <c r="Y148" s="73"/>
      <c r="AA148" s="37"/>
      <c r="AB148" s="32" t="e">
        <f>IF(E148="H",T148-HLOOKUP(V148,Masterh!$C$1:$CX$9,2,FALSE),T148-HLOOKUP(V148,Masterf!$C$1:$CD$9,2,FALSE))</f>
        <v>#VALUE!</v>
      </c>
      <c r="AC148" s="32" t="e">
        <f>IF(E148="H",T148-HLOOKUP(V148,Masterh!$C$1:$CX$9,3,FALSE),T148-HLOOKUP(V148,Masterf!$C$1:$CD$9,3,FALSE))</f>
        <v>#VALUE!</v>
      </c>
      <c r="AD148" s="32" t="e">
        <f>IF(E148="H",T148-HLOOKUP(V148,Masterh!$C$1:$CX$9,4,FALSE),T148-HLOOKUP(V148,Masterf!$C$1:$CD$9,4,FALSE))</f>
        <v>#VALUE!</v>
      </c>
      <c r="AE148" s="32" t="e">
        <f>IF(E148="H",T148-HLOOKUP(V148,Masterh!$C$1:$CX$9,5,FALSE),T148-HLOOKUP(V148,Masterf!$C$1:$CD$9,5,FALSE))</f>
        <v>#VALUE!</v>
      </c>
      <c r="AF148" s="32" t="e">
        <f>IF(E148="H",T148-HLOOKUP(V148,Masterh!$C$1:$CX$9,6,FALSE),T148-HLOOKUP(V148,Masterf!$C$1:$CD$9,6,FALSE))</f>
        <v>#VALUE!</v>
      </c>
      <c r="AG148" s="32" t="e">
        <f>IF(E148="H",T148-HLOOKUP(V148,Masterh!$C$1:$CX$9,7,FALSE),T148-HLOOKUP(V148,Masterf!$C$1:$CD$9,7,FALSE))</f>
        <v>#VALUE!</v>
      </c>
      <c r="AH148" s="32" t="e">
        <f>IF(E148="H",T148-HLOOKUP(V148,Masterh!$C$1:$CX$9,8,FALSE),T148-HLOOKUP(V148,Masterf!$C$1:$CD$9,8,FALSE))</f>
        <v>#VALUE!</v>
      </c>
      <c r="AI148" s="32" t="e">
        <f>IF(E148="H",T148-HLOOKUP(V148,Masterh!$C$1:$CX$9,9,FALSE),T148-HLOOKUP(V148,Masterf!$C$1:$CD$9,9,FALSE))</f>
        <v>#VALUE!</v>
      </c>
      <c r="AJ148" s="51" t="str">
        <f t="shared" si="13"/>
        <v xml:space="preserve"> </v>
      </c>
      <c r="AK148" s="37"/>
      <c r="AL148" s="52" t="str">
        <f t="shared" si="14"/>
        <v xml:space="preserve"> </v>
      </c>
      <c r="AM148" s="53" t="str">
        <f t="shared" si="15"/>
        <v xml:space="preserve"> </v>
      </c>
      <c r="AN148" s="37" t="e">
        <f>IF(AND(H148&lt;1920),VLOOKUP(K148,Masterh!$F$11:$P$29,11),IF(AND(H148&gt;=1920,H148&lt;1941),VLOOKUP(K148,Masterh!$F$11:$P$29,11),IF(AND(H148&gt;=1941,H148&lt;1946),VLOOKUP(K148,Masterh!$F$11:$P$29,10),IF(AND(H148&gt;=1946,H148&lt;1951),VLOOKUP(K148,Masterh!$F$11:$P$29,9),IF(AND(H148&gt;=1951,H148&lt;1956),VLOOKUP(K148,Masterh!$F$11:$P$29,8),IF(AND(H148&gt;=1956,H148&lt;1961),VLOOKUP(K148,Masterh!$F$11:$P$29,7),IF(AND(H148&gt;=1961,H148&lt;1966),VLOOKUP(K148,Masterh!$F$11:$P$29,6),IF(AND(H148&gt;=1966,H148&lt;1971),VLOOKUP(K148,Masterh!$F$11:$P$29,5),IF(AND(H148&gt;=1971,H148&lt;1976),VLOOKUP(K148,Masterh!$F$11:$P$29,4),IF(AND(H148&gt;=1976,H148&lt;1981),VLOOKUP(K148,Masterh!$F$11:$P$29,3),IF(AND(H148&gt;=1981,H148&lt;1986),VLOOKUP(K148,Masterh!$F$11:$P$29,2),"SENIOR")))))))))))</f>
        <v>#N/A</v>
      </c>
      <c r="AO148" s="37" t="e">
        <f>IF(AND(H148&lt;1951),VLOOKUP(K148,Masterf!$F$11:$N$25,9),IF(AND(H148&gt;=1951,H148&lt;1956),VLOOKUP(K148,Masterf!$F$11:$N$25,8),IF(AND(H148&gt;=1956,H148&lt;1961),VLOOKUP(K148,Masterf!$F$11:$N$25,7),IF(AND(H148&gt;=1961,H148&lt;1966),VLOOKUP(K148,Masterf!$F$11:$N$25,6),IF(AND(H148&gt;=1966,H148&lt;1971),VLOOKUP(K148,Masterf!$F$11:$N$25,5),IF(AND(H148&gt;=1971,H148&lt;1976),VLOOKUP(K148,Masterf!$F$11:$N$25,4),IF(AND(H148&gt;=1976,H148&lt;1981),VLOOKUP(K148,Masterf!$F$11:$N$25,3),IF(AND(H148&gt;=1981,H148&lt;1986),VLOOKUP(K148,Masterf!$F$11:$N$25,2),"SENIOR"))))))))</f>
        <v>#N/A</v>
      </c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</row>
    <row r="149" spans="2:124" s="5" customFormat="1" ht="30" customHeight="1" x14ac:dyDescent="0.2">
      <c r="B149" s="170"/>
      <c r="C149" s="171"/>
      <c r="D149" s="172"/>
      <c r="E149" s="173"/>
      <c r="F149" s="174" t="s">
        <v>30</v>
      </c>
      <c r="G149" s="175" t="s">
        <v>30</v>
      </c>
      <c r="H149" s="176"/>
      <c r="I149" s="177"/>
      <c r="J149" s="178" t="s">
        <v>30</v>
      </c>
      <c r="K149" s="179"/>
      <c r="L149" s="180"/>
      <c r="M149" s="181"/>
      <c r="N149" s="181"/>
      <c r="O149" s="182" t="str">
        <f t="shared" si="3"/>
        <v/>
      </c>
      <c r="P149" s="180"/>
      <c r="Q149" s="181"/>
      <c r="R149" s="181"/>
      <c r="S149" s="182" t="str">
        <f t="shared" si="4"/>
        <v/>
      </c>
      <c r="T149" s="207" t="str">
        <f t="shared" si="5"/>
        <v/>
      </c>
      <c r="U149" s="183" t="str">
        <f t="shared" si="16"/>
        <v xml:space="preserve">   </v>
      </c>
      <c r="V149" s="184" t="str">
        <f t="shared" si="6"/>
        <v xml:space="preserve"> </v>
      </c>
      <c r="W149" s="185" t="str">
        <f t="shared" si="7"/>
        <v/>
      </c>
      <c r="X149" s="209" t="str">
        <f>IF(E149="","",W149*VLOOKUP(2020-H149,Masterh!C$17:D$72,2,FALSE))</f>
        <v/>
      </c>
      <c r="Y149" s="73"/>
      <c r="AA149" s="37"/>
      <c r="AB149" s="32" t="e">
        <f>IF(E149="H",T149-HLOOKUP(V149,Masterh!$C$1:$CX$9,2,FALSE),T149-HLOOKUP(V149,Masterf!$C$1:$CD$9,2,FALSE))</f>
        <v>#VALUE!</v>
      </c>
      <c r="AC149" s="32" t="e">
        <f>IF(E149="H",T149-HLOOKUP(V149,Masterh!$C$1:$CX$9,3,FALSE),T149-HLOOKUP(V149,Masterf!$C$1:$CD$9,3,FALSE))</f>
        <v>#VALUE!</v>
      </c>
      <c r="AD149" s="32" t="e">
        <f>IF(E149="H",T149-HLOOKUP(V149,Masterh!$C$1:$CX$9,4,FALSE),T149-HLOOKUP(V149,Masterf!$C$1:$CD$9,4,FALSE))</f>
        <v>#VALUE!</v>
      </c>
      <c r="AE149" s="32" t="e">
        <f>IF(E149="H",T149-HLOOKUP(V149,Masterh!$C$1:$CX$9,5,FALSE),T149-HLOOKUP(V149,Masterf!$C$1:$CD$9,5,FALSE))</f>
        <v>#VALUE!</v>
      </c>
      <c r="AF149" s="32" t="e">
        <f>IF(E149="H",T149-HLOOKUP(V149,Masterh!$C$1:$CX$9,6,FALSE),T149-HLOOKUP(V149,Masterf!$C$1:$CD$9,6,FALSE))</f>
        <v>#VALUE!</v>
      </c>
      <c r="AG149" s="32" t="e">
        <f>IF(E149="H",T149-HLOOKUP(V149,Masterh!$C$1:$CX$9,7,FALSE),T149-HLOOKUP(V149,Masterf!$C$1:$CD$9,7,FALSE))</f>
        <v>#VALUE!</v>
      </c>
      <c r="AH149" s="32" t="e">
        <f>IF(E149="H",T149-HLOOKUP(V149,Masterh!$C$1:$CX$9,8,FALSE),T149-HLOOKUP(V149,Masterf!$C$1:$CD$9,8,FALSE))</f>
        <v>#VALUE!</v>
      </c>
      <c r="AI149" s="32" t="e">
        <f>IF(E149="H",T149-HLOOKUP(V149,Masterh!$C$1:$CX$9,9,FALSE),T149-HLOOKUP(V149,Masterf!$C$1:$CD$9,9,FALSE))</f>
        <v>#VALUE!</v>
      </c>
      <c r="AJ149" s="51" t="str">
        <f t="shared" si="13"/>
        <v xml:space="preserve"> </v>
      </c>
      <c r="AK149" s="37"/>
      <c r="AL149" s="52" t="str">
        <f t="shared" si="14"/>
        <v xml:space="preserve"> </v>
      </c>
      <c r="AM149" s="53" t="str">
        <f t="shared" si="15"/>
        <v xml:space="preserve"> </v>
      </c>
      <c r="AN149" s="37" t="e">
        <f>IF(AND(H149&lt;1920),VLOOKUP(K149,Masterh!$F$11:$P$29,11),IF(AND(H149&gt;=1920,H149&lt;1941),VLOOKUP(K149,Masterh!$F$11:$P$29,11),IF(AND(H149&gt;=1941,H149&lt;1946),VLOOKUP(K149,Masterh!$F$11:$P$29,10),IF(AND(H149&gt;=1946,H149&lt;1951),VLOOKUP(K149,Masterh!$F$11:$P$29,9),IF(AND(H149&gt;=1951,H149&lt;1956),VLOOKUP(K149,Masterh!$F$11:$P$29,8),IF(AND(H149&gt;=1956,H149&lt;1961),VLOOKUP(K149,Masterh!$F$11:$P$29,7),IF(AND(H149&gt;=1961,H149&lt;1966),VLOOKUP(K149,Masterh!$F$11:$P$29,6),IF(AND(H149&gt;=1966,H149&lt;1971),VLOOKUP(K149,Masterh!$F$11:$P$29,5),IF(AND(H149&gt;=1971,H149&lt;1976),VLOOKUP(K149,Masterh!$F$11:$P$29,4),IF(AND(H149&gt;=1976,H149&lt;1981),VLOOKUP(K149,Masterh!$F$11:$P$29,3),IF(AND(H149&gt;=1981,H149&lt;1986),VLOOKUP(K149,Masterh!$F$11:$P$29,2),"SENIOR")))))))))))</f>
        <v>#N/A</v>
      </c>
      <c r="AO149" s="37" t="e">
        <f>IF(AND(H149&lt;1951),VLOOKUP(K149,Masterf!$F$11:$N$25,9),IF(AND(H149&gt;=1951,H149&lt;1956),VLOOKUP(K149,Masterf!$F$11:$N$25,8),IF(AND(H149&gt;=1956,H149&lt;1961),VLOOKUP(K149,Masterf!$F$11:$N$25,7),IF(AND(H149&gt;=1961,H149&lt;1966),VLOOKUP(K149,Masterf!$F$11:$N$25,6),IF(AND(H149&gt;=1966,H149&lt;1971),VLOOKUP(K149,Masterf!$F$11:$N$25,5),IF(AND(H149&gt;=1971,H149&lt;1976),VLOOKUP(K149,Masterf!$F$11:$N$25,4),IF(AND(H149&gt;=1976,H149&lt;1981),VLOOKUP(K149,Masterf!$F$11:$N$25,3),IF(AND(H149&gt;=1981,H149&lt;1986),VLOOKUP(K149,Masterf!$F$11:$N$25,2),"SENIOR"))))))))</f>
        <v>#N/A</v>
      </c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</row>
    <row r="150" spans="2:124" s="5" customFormat="1" ht="30" customHeight="1" x14ac:dyDescent="0.2">
      <c r="B150" s="170"/>
      <c r="C150" s="171"/>
      <c r="D150" s="172"/>
      <c r="E150" s="173"/>
      <c r="F150" s="174"/>
      <c r="G150" s="175"/>
      <c r="H150" s="176"/>
      <c r="I150" s="177"/>
      <c r="J150" s="178"/>
      <c r="K150" s="179"/>
      <c r="L150" s="180"/>
      <c r="M150" s="181"/>
      <c r="N150" s="181"/>
      <c r="O150" s="182" t="str">
        <f t="shared" si="3"/>
        <v/>
      </c>
      <c r="P150" s="180"/>
      <c r="Q150" s="181"/>
      <c r="R150" s="181"/>
      <c r="S150" s="182" t="str">
        <f t="shared" si="4"/>
        <v/>
      </c>
      <c r="T150" s="207" t="str">
        <f t="shared" si="5"/>
        <v/>
      </c>
      <c r="U150" s="183" t="str">
        <f t="shared" si="16"/>
        <v xml:space="preserve">   </v>
      </c>
      <c r="V150" s="184" t="str">
        <f t="shared" si="6"/>
        <v xml:space="preserve"> </v>
      </c>
      <c r="W150" s="185" t="str">
        <f t="shared" si="7"/>
        <v/>
      </c>
      <c r="X150" s="209" t="str">
        <f>IF(E150="","",W150*VLOOKUP(2020-H150,Masterh!C$17:D$72,2,FALSE))</f>
        <v/>
      </c>
      <c r="Y150" s="73"/>
      <c r="AA150" s="37"/>
      <c r="AB150" s="32" t="e">
        <f>IF(E150="H",T150-HLOOKUP(V150,Masterh!$C$1:$CX$9,2,FALSE),T150-HLOOKUP(V150,Masterf!$C$1:$CD$9,2,FALSE))</f>
        <v>#VALUE!</v>
      </c>
      <c r="AC150" s="32" t="e">
        <f>IF(E150="H",T150-HLOOKUP(V150,Masterh!$C$1:$CX$9,3,FALSE),T150-HLOOKUP(V150,Masterf!$C$1:$CD$9,3,FALSE))</f>
        <v>#VALUE!</v>
      </c>
      <c r="AD150" s="32" t="e">
        <f>IF(E150="H",T150-HLOOKUP(V150,Masterh!$C$1:$CX$9,4,FALSE),T150-HLOOKUP(V150,Masterf!$C$1:$CD$9,4,FALSE))</f>
        <v>#VALUE!</v>
      </c>
      <c r="AE150" s="32" t="e">
        <f>IF(E150="H",T150-HLOOKUP(V150,Masterh!$C$1:$CX$9,5,FALSE),T150-HLOOKUP(V150,Masterf!$C$1:$CD$9,5,FALSE))</f>
        <v>#VALUE!</v>
      </c>
      <c r="AF150" s="32" t="e">
        <f>IF(E150="H",T150-HLOOKUP(V150,Masterh!$C$1:$CX$9,6,FALSE),T150-HLOOKUP(V150,Masterf!$C$1:$CD$9,6,FALSE))</f>
        <v>#VALUE!</v>
      </c>
      <c r="AG150" s="32" t="e">
        <f>IF(E150="H",T150-HLOOKUP(V150,Masterh!$C$1:$CX$9,7,FALSE),T150-HLOOKUP(V150,Masterf!$C$1:$CD$9,7,FALSE))</f>
        <v>#VALUE!</v>
      </c>
      <c r="AH150" s="32" t="e">
        <f>IF(E150="H",T150-HLOOKUP(V150,Masterh!$C$1:$CX$9,8,FALSE),T150-HLOOKUP(V150,Masterf!$C$1:$CD$9,8,FALSE))</f>
        <v>#VALUE!</v>
      </c>
      <c r="AI150" s="32" t="e">
        <f>IF(E150="H",T150-HLOOKUP(V150,Masterh!$C$1:$CX$9,9,FALSE),T150-HLOOKUP(V150,Masterf!$C$1:$CD$9,9,FALSE))</f>
        <v>#VALUE!</v>
      </c>
      <c r="AJ150" s="51" t="str">
        <f t="shared" si="13"/>
        <v xml:space="preserve"> </v>
      </c>
      <c r="AK150" s="37"/>
      <c r="AL150" s="52" t="str">
        <f t="shared" si="14"/>
        <v xml:space="preserve"> </v>
      </c>
      <c r="AM150" s="53" t="str">
        <f t="shared" si="15"/>
        <v xml:space="preserve"> </v>
      </c>
      <c r="AN150" s="37" t="e">
        <f>IF(AND(H150&lt;1920),VLOOKUP(K150,Masterh!$F$11:$P$29,11),IF(AND(H150&gt;=1920,H150&lt;1941),VLOOKUP(K150,Masterh!$F$11:$P$29,11),IF(AND(H150&gt;=1941,H150&lt;1946),VLOOKUP(K150,Masterh!$F$11:$P$29,10),IF(AND(H150&gt;=1946,H150&lt;1951),VLOOKUP(K150,Masterh!$F$11:$P$29,9),IF(AND(H150&gt;=1951,H150&lt;1956),VLOOKUP(K150,Masterh!$F$11:$P$29,8),IF(AND(H150&gt;=1956,H150&lt;1961),VLOOKUP(K150,Masterh!$F$11:$P$29,7),IF(AND(H150&gt;=1961,H150&lt;1966),VLOOKUP(K150,Masterh!$F$11:$P$29,6),IF(AND(H150&gt;=1966,H150&lt;1971),VLOOKUP(K150,Masterh!$F$11:$P$29,5),IF(AND(H150&gt;=1971,H150&lt;1976),VLOOKUP(K150,Masterh!$F$11:$P$29,4),IF(AND(H150&gt;=1976,H150&lt;1981),VLOOKUP(K150,Masterh!$F$11:$P$29,3),IF(AND(H150&gt;=1981,H150&lt;1986),VLOOKUP(K150,Masterh!$F$11:$P$29,2),"SENIOR")))))))))))</f>
        <v>#N/A</v>
      </c>
      <c r="AO150" s="37" t="e">
        <f>IF(AND(H150&lt;1951),VLOOKUP(K150,Masterf!$F$11:$N$25,9),IF(AND(H150&gt;=1951,H150&lt;1956),VLOOKUP(K150,Masterf!$F$11:$N$25,8),IF(AND(H150&gt;=1956,H150&lt;1961),VLOOKUP(K150,Masterf!$F$11:$N$25,7),IF(AND(H150&gt;=1961,H150&lt;1966),VLOOKUP(K150,Masterf!$F$11:$N$25,6),IF(AND(H150&gt;=1966,H150&lt;1971),VLOOKUP(K150,Masterf!$F$11:$N$25,5),IF(AND(H150&gt;=1971,H150&lt;1976),VLOOKUP(K150,Masterf!$F$11:$N$25,4),IF(AND(H150&gt;=1976,H150&lt;1981),VLOOKUP(K150,Masterf!$F$11:$N$25,3),IF(AND(H150&gt;=1981,H150&lt;1986),VLOOKUP(K150,Masterf!$F$11:$N$25,2),"SENIOR"))))))))</f>
        <v>#N/A</v>
      </c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</row>
    <row r="151" spans="2:124" s="5" customFormat="1" ht="30" customHeight="1" x14ac:dyDescent="0.2">
      <c r="B151" s="170"/>
      <c r="C151" s="171"/>
      <c r="D151" s="172"/>
      <c r="E151" s="173"/>
      <c r="F151" s="174" t="s">
        <v>30</v>
      </c>
      <c r="G151" s="175" t="s">
        <v>30</v>
      </c>
      <c r="H151" s="176"/>
      <c r="I151" s="177"/>
      <c r="J151" s="178" t="s">
        <v>30</v>
      </c>
      <c r="K151" s="179"/>
      <c r="L151" s="180"/>
      <c r="M151" s="181"/>
      <c r="N151" s="181"/>
      <c r="O151" s="182" t="str">
        <f t="shared" si="3"/>
        <v/>
      </c>
      <c r="P151" s="180"/>
      <c r="Q151" s="181"/>
      <c r="R151" s="181"/>
      <c r="S151" s="182" t="str">
        <f t="shared" si="4"/>
        <v/>
      </c>
      <c r="T151" s="207" t="str">
        <f t="shared" si="5"/>
        <v/>
      </c>
      <c r="U151" s="183" t="str">
        <f t="shared" si="16"/>
        <v xml:space="preserve">   </v>
      </c>
      <c r="V151" s="184" t="str">
        <f t="shared" si="6"/>
        <v xml:space="preserve"> </v>
      </c>
      <c r="W151" s="185" t="str">
        <f t="shared" si="7"/>
        <v/>
      </c>
      <c r="X151" s="209" t="str">
        <f>IF(E151="","",W151*VLOOKUP(2020-H151,Masterh!C$17:D$72,2,FALSE))</f>
        <v/>
      </c>
      <c r="Y151" s="73"/>
      <c r="AA151" s="37"/>
      <c r="AB151" s="32" t="e">
        <f>IF(E151="H",T151-HLOOKUP(V151,Masterh!$C$1:$CX$9,2,FALSE),T151-HLOOKUP(V151,Masterf!$C$1:$CD$9,2,FALSE))</f>
        <v>#VALUE!</v>
      </c>
      <c r="AC151" s="32" t="e">
        <f>IF(E151="H",T151-HLOOKUP(V151,Masterh!$C$1:$CX$9,3,FALSE),T151-HLOOKUP(V151,Masterf!$C$1:$CD$9,3,FALSE))</f>
        <v>#VALUE!</v>
      </c>
      <c r="AD151" s="32" t="e">
        <f>IF(E151="H",T151-HLOOKUP(V151,Masterh!$C$1:$CX$9,4,FALSE),T151-HLOOKUP(V151,Masterf!$C$1:$CD$9,4,FALSE))</f>
        <v>#VALUE!</v>
      </c>
      <c r="AE151" s="32" t="e">
        <f>IF(E151="H",T151-HLOOKUP(V151,Masterh!$C$1:$CX$9,5,FALSE),T151-HLOOKUP(V151,Masterf!$C$1:$CD$9,5,FALSE))</f>
        <v>#VALUE!</v>
      </c>
      <c r="AF151" s="32" t="e">
        <f>IF(E151="H",T151-HLOOKUP(V151,Masterh!$C$1:$CX$9,6,FALSE),T151-HLOOKUP(V151,Masterf!$C$1:$CD$9,6,FALSE))</f>
        <v>#VALUE!</v>
      </c>
      <c r="AG151" s="32" t="e">
        <f>IF(E151="H",T151-HLOOKUP(V151,Masterh!$C$1:$CX$9,7,FALSE),T151-HLOOKUP(V151,Masterf!$C$1:$CD$9,7,FALSE))</f>
        <v>#VALUE!</v>
      </c>
      <c r="AH151" s="32" t="e">
        <f>IF(E151="H",T151-HLOOKUP(V151,Masterh!$C$1:$CX$9,8,FALSE),T151-HLOOKUP(V151,Masterf!$C$1:$CD$9,8,FALSE))</f>
        <v>#VALUE!</v>
      </c>
      <c r="AI151" s="32" t="e">
        <f>IF(E151="H",T151-HLOOKUP(V151,Masterh!$C$1:$CX$9,9,FALSE),T151-HLOOKUP(V151,Masterf!$C$1:$CD$9,9,FALSE))</f>
        <v>#VALUE!</v>
      </c>
      <c r="AJ151" s="51" t="str">
        <f t="shared" si="13"/>
        <v xml:space="preserve"> </v>
      </c>
      <c r="AK151" s="37"/>
      <c r="AL151" s="52" t="str">
        <f t="shared" si="14"/>
        <v xml:space="preserve"> </v>
      </c>
      <c r="AM151" s="53" t="str">
        <f t="shared" si="15"/>
        <v xml:space="preserve"> </v>
      </c>
      <c r="AN151" s="37" t="e">
        <f>IF(AND(H151&lt;1920),VLOOKUP(K151,Masterh!$F$11:$P$29,11),IF(AND(H151&gt;=1920,H151&lt;1941),VLOOKUP(K151,Masterh!$F$11:$P$29,11),IF(AND(H151&gt;=1941,H151&lt;1946),VLOOKUP(K151,Masterh!$F$11:$P$29,10),IF(AND(H151&gt;=1946,H151&lt;1951),VLOOKUP(K151,Masterh!$F$11:$P$29,9),IF(AND(H151&gt;=1951,H151&lt;1956),VLOOKUP(K151,Masterh!$F$11:$P$29,8),IF(AND(H151&gt;=1956,H151&lt;1961),VLOOKUP(K151,Masterh!$F$11:$P$29,7),IF(AND(H151&gt;=1961,H151&lt;1966),VLOOKUP(K151,Masterh!$F$11:$P$29,6),IF(AND(H151&gt;=1966,H151&lt;1971),VLOOKUP(K151,Masterh!$F$11:$P$29,5),IF(AND(H151&gt;=1971,H151&lt;1976),VLOOKUP(K151,Masterh!$F$11:$P$29,4),IF(AND(H151&gt;=1976,H151&lt;1981),VLOOKUP(K151,Masterh!$F$11:$P$29,3),IF(AND(H151&gt;=1981,H151&lt;1986),VLOOKUP(K151,Masterh!$F$11:$P$29,2),"SENIOR")))))))))))</f>
        <v>#N/A</v>
      </c>
      <c r="AO151" s="37" t="e">
        <f>IF(AND(H151&lt;1951),VLOOKUP(K151,Masterf!$F$11:$N$25,9),IF(AND(H151&gt;=1951,H151&lt;1956),VLOOKUP(K151,Masterf!$F$11:$N$25,8),IF(AND(H151&gt;=1956,H151&lt;1961),VLOOKUP(K151,Masterf!$F$11:$N$25,7),IF(AND(H151&gt;=1961,H151&lt;1966),VLOOKUP(K151,Masterf!$F$11:$N$25,6),IF(AND(H151&gt;=1966,H151&lt;1971),VLOOKUP(K151,Masterf!$F$11:$N$25,5),IF(AND(H151&gt;=1971,H151&lt;1976),VLOOKUP(K151,Masterf!$F$11:$N$25,4),IF(AND(H151&gt;=1976,H151&lt;1981),VLOOKUP(K151,Masterf!$F$11:$N$25,3),IF(AND(H151&gt;=1981,H151&lt;1986),VLOOKUP(K151,Masterf!$F$11:$N$25,2),"SENIOR"))))))))</f>
        <v>#N/A</v>
      </c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</row>
    <row r="152" spans="2:124" s="5" customFormat="1" ht="30" customHeight="1" x14ac:dyDescent="0.2">
      <c r="B152" s="170"/>
      <c r="C152" s="171"/>
      <c r="D152" s="172"/>
      <c r="E152" s="173"/>
      <c r="F152" s="174" t="s">
        <v>30</v>
      </c>
      <c r="G152" s="175" t="s">
        <v>30</v>
      </c>
      <c r="H152" s="176"/>
      <c r="I152" s="177"/>
      <c r="J152" s="178" t="s">
        <v>30</v>
      </c>
      <c r="K152" s="179"/>
      <c r="L152" s="180"/>
      <c r="M152" s="181"/>
      <c r="N152" s="181"/>
      <c r="O152" s="182" t="str">
        <f t="shared" si="3"/>
        <v/>
      </c>
      <c r="P152" s="180"/>
      <c r="Q152" s="181"/>
      <c r="R152" s="181"/>
      <c r="S152" s="182" t="str">
        <f t="shared" si="4"/>
        <v/>
      </c>
      <c r="T152" s="207" t="str">
        <f t="shared" si="5"/>
        <v/>
      </c>
      <c r="U152" s="183" t="str">
        <f t="shared" si="16"/>
        <v xml:space="preserve">   </v>
      </c>
      <c r="V152" s="184" t="str">
        <f t="shared" si="6"/>
        <v xml:space="preserve"> </v>
      </c>
      <c r="W152" s="185" t="str">
        <f t="shared" si="7"/>
        <v/>
      </c>
      <c r="X152" s="209" t="str">
        <f>IF(E152="","",W152*VLOOKUP(2020-H152,Masterh!C$17:D$72,2,FALSE))</f>
        <v/>
      </c>
      <c r="Y152" s="73"/>
      <c r="AA152" s="37"/>
      <c r="AB152" s="32" t="e">
        <f>IF(E152="H",T152-HLOOKUP(V152,Masterh!$C$1:$CX$9,2,FALSE),T152-HLOOKUP(V152,Masterf!$C$1:$CD$9,2,FALSE))</f>
        <v>#VALUE!</v>
      </c>
      <c r="AC152" s="32" t="e">
        <f>IF(E152="H",T152-HLOOKUP(V152,Masterh!$C$1:$CX$9,3,FALSE),T152-HLOOKUP(V152,Masterf!$C$1:$CD$9,3,FALSE))</f>
        <v>#VALUE!</v>
      </c>
      <c r="AD152" s="32" t="e">
        <f>IF(E152="H",T152-HLOOKUP(V152,Masterh!$C$1:$CX$9,4,FALSE),T152-HLOOKUP(V152,Masterf!$C$1:$CD$9,4,FALSE))</f>
        <v>#VALUE!</v>
      </c>
      <c r="AE152" s="32" t="e">
        <f>IF(E152="H",T152-HLOOKUP(V152,Masterh!$C$1:$CX$9,5,FALSE),T152-HLOOKUP(V152,Masterf!$C$1:$CD$9,5,FALSE))</f>
        <v>#VALUE!</v>
      </c>
      <c r="AF152" s="32" t="e">
        <f>IF(E152="H",T152-HLOOKUP(V152,Masterh!$C$1:$CX$9,6,FALSE),T152-HLOOKUP(V152,Masterf!$C$1:$CD$9,6,FALSE))</f>
        <v>#VALUE!</v>
      </c>
      <c r="AG152" s="32" t="e">
        <f>IF(E152="H",T152-HLOOKUP(V152,Masterh!$C$1:$CX$9,7,FALSE),T152-HLOOKUP(V152,Masterf!$C$1:$CD$9,7,FALSE))</f>
        <v>#VALUE!</v>
      </c>
      <c r="AH152" s="32" t="e">
        <f>IF(E152="H",T152-HLOOKUP(V152,Masterh!$C$1:$CX$9,8,FALSE),T152-HLOOKUP(V152,Masterf!$C$1:$CD$9,8,FALSE))</f>
        <v>#VALUE!</v>
      </c>
      <c r="AI152" s="32" t="e">
        <f>IF(E152="H",T152-HLOOKUP(V152,Masterh!$C$1:$CX$9,9,FALSE),T152-HLOOKUP(V152,Masterf!$C$1:$CD$9,9,FALSE))</f>
        <v>#VALUE!</v>
      </c>
      <c r="AJ152" s="51" t="str">
        <f t="shared" si="13"/>
        <v xml:space="preserve"> </v>
      </c>
      <c r="AK152" s="37"/>
      <c r="AL152" s="52" t="str">
        <f t="shared" si="14"/>
        <v xml:space="preserve"> </v>
      </c>
      <c r="AM152" s="53" t="str">
        <f t="shared" si="15"/>
        <v xml:space="preserve"> </v>
      </c>
      <c r="AN152" s="37" t="e">
        <f>IF(AND(H152&lt;1920),VLOOKUP(K152,Masterh!$F$11:$P$29,11),IF(AND(H152&gt;=1920,H152&lt;1941),VLOOKUP(K152,Masterh!$F$11:$P$29,11),IF(AND(H152&gt;=1941,H152&lt;1946),VLOOKUP(K152,Masterh!$F$11:$P$29,10),IF(AND(H152&gt;=1946,H152&lt;1951),VLOOKUP(K152,Masterh!$F$11:$P$29,9),IF(AND(H152&gt;=1951,H152&lt;1956),VLOOKUP(K152,Masterh!$F$11:$P$29,8),IF(AND(H152&gt;=1956,H152&lt;1961),VLOOKUP(K152,Masterh!$F$11:$P$29,7),IF(AND(H152&gt;=1961,H152&lt;1966),VLOOKUP(K152,Masterh!$F$11:$P$29,6),IF(AND(H152&gt;=1966,H152&lt;1971),VLOOKUP(K152,Masterh!$F$11:$P$29,5),IF(AND(H152&gt;=1971,H152&lt;1976),VLOOKUP(K152,Masterh!$F$11:$P$29,4),IF(AND(H152&gt;=1976,H152&lt;1981),VLOOKUP(K152,Masterh!$F$11:$P$29,3),IF(AND(H152&gt;=1981,H152&lt;1986),VLOOKUP(K152,Masterh!$F$11:$P$29,2),"SENIOR")))))))))))</f>
        <v>#N/A</v>
      </c>
      <c r="AO152" s="37" t="e">
        <f>IF(AND(H152&lt;1951),VLOOKUP(K152,Masterf!$F$11:$N$25,9),IF(AND(H152&gt;=1951,H152&lt;1956),VLOOKUP(K152,Masterf!$F$11:$N$25,8),IF(AND(H152&gt;=1956,H152&lt;1961),VLOOKUP(K152,Masterf!$F$11:$N$25,7),IF(AND(H152&gt;=1961,H152&lt;1966),VLOOKUP(K152,Masterf!$F$11:$N$25,6),IF(AND(H152&gt;=1966,H152&lt;1971),VLOOKUP(K152,Masterf!$F$11:$N$25,5),IF(AND(H152&gt;=1971,H152&lt;1976),VLOOKUP(K152,Masterf!$F$11:$N$25,4),IF(AND(H152&gt;=1976,H152&lt;1981),VLOOKUP(K152,Masterf!$F$11:$N$25,3),IF(AND(H152&gt;=1981,H152&lt;1986),VLOOKUP(K152,Masterf!$F$11:$N$25,2),"SENIOR"))))))))</f>
        <v>#N/A</v>
      </c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</row>
    <row r="153" spans="2:124" s="5" customFormat="1" ht="30" customHeight="1" x14ac:dyDescent="0.2">
      <c r="B153" s="170"/>
      <c r="C153" s="171"/>
      <c r="D153" s="172"/>
      <c r="E153" s="173"/>
      <c r="F153" s="174" t="s">
        <v>30</v>
      </c>
      <c r="G153" s="175" t="s">
        <v>30</v>
      </c>
      <c r="H153" s="176"/>
      <c r="I153" s="177"/>
      <c r="J153" s="178" t="s">
        <v>30</v>
      </c>
      <c r="K153" s="179"/>
      <c r="L153" s="180"/>
      <c r="M153" s="181"/>
      <c r="N153" s="181"/>
      <c r="O153" s="182" t="str">
        <f t="shared" si="3"/>
        <v/>
      </c>
      <c r="P153" s="180"/>
      <c r="Q153" s="181"/>
      <c r="R153" s="181"/>
      <c r="S153" s="182" t="str">
        <f t="shared" si="4"/>
        <v/>
      </c>
      <c r="T153" s="207" t="str">
        <f t="shared" si="5"/>
        <v/>
      </c>
      <c r="U153" s="183" t="str">
        <f t="shared" si="16"/>
        <v xml:space="preserve">   </v>
      </c>
      <c r="V153" s="184" t="str">
        <f t="shared" si="6"/>
        <v xml:space="preserve"> </v>
      </c>
      <c r="W153" s="185" t="str">
        <f t="shared" si="7"/>
        <v/>
      </c>
      <c r="X153" s="209" t="str">
        <f>IF(E153="","",W153*VLOOKUP(2020-H153,Masterh!C$17:D$72,2,FALSE))</f>
        <v/>
      </c>
      <c r="Y153" s="73"/>
      <c r="AA153" s="37"/>
      <c r="AB153" s="32" t="e">
        <f>IF(E153="H",T153-HLOOKUP(V153,Masterh!$C$1:$CX$9,2,FALSE),T153-HLOOKUP(V153,Masterf!$C$1:$CD$9,2,FALSE))</f>
        <v>#VALUE!</v>
      </c>
      <c r="AC153" s="32" t="e">
        <f>IF(E153="H",T153-HLOOKUP(V153,Masterh!$C$1:$CX$9,3,FALSE),T153-HLOOKUP(V153,Masterf!$C$1:$CD$9,3,FALSE))</f>
        <v>#VALUE!</v>
      </c>
      <c r="AD153" s="32" t="e">
        <f>IF(E153="H",T153-HLOOKUP(V153,Masterh!$C$1:$CX$9,4,FALSE),T153-HLOOKUP(V153,Masterf!$C$1:$CD$9,4,FALSE))</f>
        <v>#VALUE!</v>
      </c>
      <c r="AE153" s="32" t="e">
        <f>IF(E153="H",T153-HLOOKUP(V153,Masterh!$C$1:$CX$9,5,FALSE),T153-HLOOKUP(V153,Masterf!$C$1:$CD$9,5,FALSE))</f>
        <v>#VALUE!</v>
      </c>
      <c r="AF153" s="32" t="e">
        <f>IF(E153="H",T153-HLOOKUP(V153,Masterh!$C$1:$CX$9,6,FALSE),T153-HLOOKUP(V153,Masterf!$C$1:$CD$9,6,FALSE))</f>
        <v>#VALUE!</v>
      </c>
      <c r="AG153" s="32" t="e">
        <f>IF(E153="H",T153-HLOOKUP(V153,Masterh!$C$1:$CX$9,7,FALSE),T153-HLOOKUP(V153,Masterf!$C$1:$CD$9,7,FALSE))</f>
        <v>#VALUE!</v>
      </c>
      <c r="AH153" s="32" t="e">
        <f>IF(E153="H",T153-HLOOKUP(V153,Masterh!$C$1:$CX$9,8,FALSE),T153-HLOOKUP(V153,Masterf!$C$1:$CD$9,8,FALSE))</f>
        <v>#VALUE!</v>
      </c>
      <c r="AI153" s="32" t="e">
        <f>IF(E153="H",T153-HLOOKUP(V153,Masterh!$C$1:$CX$9,9,FALSE),T153-HLOOKUP(V153,Masterf!$C$1:$CD$9,9,FALSE))</f>
        <v>#VALUE!</v>
      </c>
      <c r="AJ153" s="51" t="str">
        <f t="shared" si="13"/>
        <v xml:space="preserve"> </v>
      </c>
      <c r="AK153" s="37"/>
      <c r="AL153" s="52" t="str">
        <f t="shared" si="14"/>
        <v xml:space="preserve"> </v>
      </c>
      <c r="AM153" s="53" t="str">
        <f t="shared" si="15"/>
        <v xml:space="preserve"> </v>
      </c>
      <c r="AN153" s="37" t="e">
        <f>IF(AND(H153&lt;1920),VLOOKUP(K153,Masterh!$F$11:$P$29,11),IF(AND(H153&gt;=1920,H153&lt;1941),VLOOKUP(K153,Masterh!$F$11:$P$29,11),IF(AND(H153&gt;=1941,H153&lt;1946),VLOOKUP(K153,Masterh!$F$11:$P$29,10),IF(AND(H153&gt;=1946,H153&lt;1951),VLOOKUP(K153,Masterh!$F$11:$P$29,9),IF(AND(H153&gt;=1951,H153&lt;1956),VLOOKUP(K153,Masterh!$F$11:$P$29,8),IF(AND(H153&gt;=1956,H153&lt;1961),VLOOKUP(K153,Masterh!$F$11:$P$29,7),IF(AND(H153&gt;=1961,H153&lt;1966),VLOOKUP(K153,Masterh!$F$11:$P$29,6),IF(AND(H153&gt;=1966,H153&lt;1971),VLOOKUP(K153,Masterh!$F$11:$P$29,5),IF(AND(H153&gt;=1971,H153&lt;1976),VLOOKUP(K153,Masterh!$F$11:$P$29,4),IF(AND(H153&gt;=1976,H153&lt;1981),VLOOKUP(K153,Masterh!$F$11:$P$29,3),IF(AND(H153&gt;=1981,H153&lt;1986),VLOOKUP(K153,Masterh!$F$11:$P$29,2),"SENIOR")))))))))))</f>
        <v>#N/A</v>
      </c>
      <c r="AO153" s="37" t="e">
        <f>IF(AND(H153&lt;1951),VLOOKUP(K153,Masterf!$F$11:$N$25,9),IF(AND(H153&gt;=1951,H153&lt;1956),VLOOKUP(K153,Masterf!$F$11:$N$25,8),IF(AND(H153&gt;=1956,H153&lt;1961),VLOOKUP(K153,Masterf!$F$11:$N$25,7),IF(AND(H153&gt;=1961,H153&lt;1966),VLOOKUP(K153,Masterf!$F$11:$N$25,6),IF(AND(H153&gt;=1966,H153&lt;1971),VLOOKUP(K153,Masterf!$F$11:$N$25,5),IF(AND(H153&gt;=1971,H153&lt;1976),VLOOKUP(K153,Masterf!$F$11:$N$25,4),IF(AND(H153&gt;=1976,H153&lt;1981),VLOOKUP(K153,Masterf!$F$11:$N$25,3),IF(AND(H153&gt;=1981,H153&lt;1986),VLOOKUP(K153,Masterf!$F$11:$N$25,2),"SENIOR"))))))))</f>
        <v>#N/A</v>
      </c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</row>
    <row r="154" spans="2:124" s="5" customFormat="1" ht="30" customHeight="1" x14ac:dyDescent="0.2">
      <c r="B154" s="170"/>
      <c r="C154" s="171"/>
      <c r="D154" s="172"/>
      <c r="E154" s="173"/>
      <c r="F154" s="174" t="s">
        <v>30</v>
      </c>
      <c r="G154" s="175" t="s">
        <v>30</v>
      </c>
      <c r="H154" s="176"/>
      <c r="I154" s="177"/>
      <c r="J154" s="178" t="s">
        <v>30</v>
      </c>
      <c r="K154" s="179"/>
      <c r="L154" s="180"/>
      <c r="M154" s="181"/>
      <c r="N154" s="181"/>
      <c r="O154" s="182" t="str">
        <f t="shared" si="3"/>
        <v/>
      </c>
      <c r="P154" s="180"/>
      <c r="Q154" s="181"/>
      <c r="R154" s="181"/>
      <c r="S154" s="182" t="str">
        <f t="shared" si="4"/>
        <v/>
      </c>
      <c r="T154" s="207" t="str">
        <f t="shared" si="5"/>
        <v/>
      </c>
      <c r="U154" s="183" t="str">
        <f t="shared" si="16"/>
        <v xml:space="preserve">   </v>
      </c>
      <c r="V154" s="184" t="str">
        <f t="shared" si="6"/>
        <v xml:space="preserve"> </v>
      </c>
      <c r="W154" s="185" t="str">
        <f t="shared" si="7"/>
        <v/>
      </c>
      <c r="X154" s="209" t="str">
        <f>IF(E154="","",W154*VLOOKUP(2020-H154,Masterh!C$17:D$72,2,FALSE))</f>
        <v/>
      </c>
      <c r="Y154" s="73"/>
      <c r="AA154" s="37"/>
      <c r="AB154" s="32" t="e">
        <f>IF(E154="H",T154-HLOOKUP(V154,Masterh!$C$1:$CX$9,2,FALSE),T154-HLOOKUP(V154,Masterf!$C$1:$CD$9,2,FALSE))</f>
        <v>#VALUE!</v>
      </c>
      <c r="AC154" s="32" t="e">
        <f>IF(E154="H",T154-HLOOKUP(V154,Masterh!$C$1:$CX$9,3,FALSE),T154-HLOOKUP(V154,Masterf!$C$1:$CD$9,3,FALSE))</f>
        <v>#VALUE!</v>
      </c>
      <c r="AD154" s="32" t="e">
        <f>IF(E154="H",T154-HLOOKUP(V154,Masterh!$C$1:$CX$9,4,FALSE),T154-HLOOKUP(V154,Masterf!$C$1:$CD$9,4,FALSE))</f>
        <v>#VALUE!</v>
      </c>
      <c r="AE154" s="32" t="e">
        <f>IF(E154="H",T154-HLOOKUP(V154,Masterh!$C$1:$CX$9,5,FALSE),T154-HLOOKUP(V154,Masterf!$C$1:$CD$9,5,FALSE))</f>
        <v>#VALUE!</v>
      </c>
      <c r="AF154" s="32" t="e">
        <f>IF(E154="H",T154-HLOOKUP(V154,Masterh!$C$1:$CX$9,6,FALSE),T154-HLOOKUP(V154,Masterf!$C$1:$CD$9,6,FALSE))</f>
        <v>#VALUE!</v>
      </c>
      <c r="AG154" s="32" t="e">
        <f>IF(E154="H",T154-HLOOKUP(V154,Masterh!$C$1:$CX$9,7,FALSE),T154-HLOOKUP(V154,Masterf!$C$1:$CD$9,7,FALSE))</f>
        <v>#VALUE!</v>
      </c>
      <c r="AH154" s="32" t="e">
        <f>IF(E154="H",T154-HLOOKUP(V154,Masterh!$C$1:$CX$9,8,FALSE),T154-HLOOKUP(V154,Masterf!$C$1:$CD$9,8,FALSE))</f>
        <v>#VALUE!</v>
      </c>
      <c r="AI154" s="32" t="e">
        <f>IF(E154="H",T154-HLOOKUP(V154,Masterh!$C$1:$CX$9,9,FALSE),T154-HLOOKUP(V154,Masterf!$C$1:$CD$9,9,FALSE))</f>
        <v>#VALUE!</v>
      </c>
      <c r="AJ154" s="51" t="str">
        <f t="shared" si="13"/>
        <v xml:space="preserve"> </v>
      </c>
      <c r="AK154" s="37"/>
      <c r="AL154" s="52" t="str">
        <f t="shared" si="14"/>
        <v xml:space="preserve"> </v>
      </c>
      <c r="AM154" s="53" t="str">
        <f t="shared" si="15"/>
        <v xml:space="preserve"> </v>
      </c>
      <c r="AN154" s="37" t="e">
        <f>IF(AND(H154&lt;1920),VLOOKUP(K154,Masterh!$F$11:$P$29,11),IF(AND(H154&gt;=1920,H154&lt;1941),VLOOKUP(K154,Masterh!$F$11:$P$29,11),IF(AND(H154&gt;=1941,H154&lt;1946),VLOOKUP(K154,Masterh!$F$11:$P$29,10),IF(AND(H154&gt;=1946,H154&lt;1951),VLOOKUP(K154,Masterh!$F$11:$P$29,9),IF(AND(H154&gt;=1951,H154&lt;1956),VLOOKUP(K154,Masterh!$F$11:$P$29,8),IF(AND(H154&gt;=1956,H154&lt;1961),VLOOKUP(K154,Masterh!$F$11:$P$29,7),IF(AND(H154&gt;=1961,H154&lt;1966),VLOOKUP(K154,Masterh!$F$11:$P$29,6),IF(AND(H154&gt;=1966,H154&lt;1971),VLOOKUP(K154,Masterh!$F$11:$P$29,5),IF(AND(H154&gt;=1971,H154&lt;1976),VLOOKUP(K154,Masterh!$F$11:$P$29,4),IF(AND(H154&gt;=1976,H154&lt;1981),VLOOKUP(K154,Masterh!$F$11:$P$29,3),IF(AND(H154&gt;=1981,H154&lt;1986),VLOOKUP(K154,Masterh!$F$11:$P$29,2),"SENIOR")))))))))))</f>
        <v>#N/A</v>
      </c>
      <c r="AO154" s="37" t="e">
        <f>IF(AND(H154&lt;1951),VLOOKUP(K154,Masterf!$F$11:$N$25,9),IF(AND(H154&gt;=1951,H154&lt;1956),VLOOKUP(K154,Masterf!$F$11:$N$25,8),IF(AND(H154&gt;=1956,H154&lt;1961),VLOOKUP(K154,Masterf!$F$11:$N$25,7),IF(AND(H154&gt;=1961,H154&lt;1966),VLOOKUP(K154,Masterf!$F$11:$N$25,6),IF(AND(H154&gt;=1966,H154&lt;1971),VLOOKUP(K154,Masterf!$F$11:$N$25,5),IF(AND(H154&gt;=1971,H154&lt;1976),VLOOKUP(K154,Masterf!$F$11:$N$25,4),IF(AND(H154&gt;=1976,H154&lt;1981),VLOOKUP(K154,Masterf!$F$11:$N$25,3),IF(AND(H154&gt;=1981,H154&lt;1986),VLOOKUP(K154,Masterf!$F$11:$N$25,2),"SENIOR"))))))))</f>
        <v>#N/A</v>
      </c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</row>
    <row r="155" spans="2:124" s="5" customFormat="1" ht="30" customHeight="1" x14ac:dyDescent="0.2">
      <c r="B155" s="170"/>
      <c r="C155" s="171"/>
      <c r="D155" s="172"/>
      <c r="E155" s="173"/>
      <c r="F155" s="174" t="s">
        <v>30</v>
      </c>
      <c r="G155" s="175" t="s">
        <v>30</v>
      </c>
      <c r="H155" s="176"/>
      <c r="I155" s="177"/>
      <c r="J155" s="178" t="s">
        <v>30</v>
      </c>
      <c r="K155" s="179"/>
      <c r="L155" s="180"/>
      <c r="M155" s="181"/>
      <c r="N155" s="181"/>
      <c r="O155" s="182" t="str">
        <f t="shared" si="3"/>
        <v/>
      </c>
      <c r="P155" s="180"/>
      <c r="Q155" s="181"/>
      <c r="R155" s="181"/>
      <c r="S155" s="182" t="str">
        <f t="shared" si="4"/>
        <v/>
      </c>
      <c r="T155" s="207" t="str">
        <f t="shared" si="5"/>
        <v/>
      </c>
      <c r="U155" s="183" t="str">
        <f t="shared" si="16"/>
        <v xml:space="preserve">   </v>
      </c>
      <c r="V155" s="184" t="str">
        <f t="shared" si="6"/>
        <v xml:space="preserve"> </v>
      </c>
      <c r="W155" s="185" t="str">
        <f t="shared" si="7"/>
        <v/>
      </c>
      <c r="X155" s="209" t="str">
        <f>IF(E155="","",W155*VLOOKUP(2020-H155,Masterh!C$17:D$72,2,FALSE))</f>
        <v/>
      </c>
      <c r="Y155" s="73"/>
      <c r="AA155" s="37"/>
      <c r="AB155" s="32" t="e">
        <f>IF(E155="H",T155-HLOOKUP(V155,Masterh!$C$1:$CX$9,2,FALSE),T155-HLOOKUP(V155,Masterf!$C$1:$CD$9,2,FALSE))</f>
        <v>#VALUE!</v>
      </c>
      <c r="AC155" s="32" t="e">
        <f>IF(E155="H",T155-HLOOKUP(V155,Masterh!$C$1:$CX$9,3,FALSE),T155-HLOOKUP(V155,Masterf!$C$1:$CD$9,3,FALSE))</f>
        <v>#VALUE!</v>
      </c>
      <c r="AD155" s="32" t="e">
        <f>IF(E155="H",T155-HLOOKUP(V155,Masterh!$C$1:$CX$9,4,FALSE),T155-HLOOKUP(V155,Masterf!$C$1:$CD$9,4,FALSE))</f>
        <v>#VALUE!</v>
      </c>
      <c r="AE155" s="32" t="e">
        <f>IF(E155="H",T155-HLOOKUP(V155,Masterh!$C$1:$CX$9,5,FALSE),T155-HLOOKUP(V155,Masterf!$C$1:$CD$9,5,FALSE))</f>
        <v>#VALUE!</v>
      </c>
      <c r="AF155" s="32" t="e">
        <f>IF(E155="H",T155-HLOOKUP(V155,Masterh!$C$1:$CX$9,6,FALSE),T155-HLOOKUP(V155,Masterf!$C$1:$CD$9,6,FALSE))</f>
        <v>#VALUE!</v>
      </c>
      <c r="AG155" s="32" t="e">
        <f>IF(E155="H",T155-HLOOKUP(V155,Masterh!$C$1:$CX$9,7,FALSE),T155-HLOOKUP(V155,Masterf!$C$1:$CD$9,7,FALSE))</f>
        <v>#VALUE!</v>
      </c>
      <c r="AH155" s="32" t="e">
        <f>IF(E155="H",T155-HLOOKUP(V155,Masterh!$C$1:$CX$9,8,FALSE),T155-HLOOKUP(V155,Masterf!$C$1:$CD$9,8,FALSE))</f>
        <v>#VALUE!</v>
      </c>
      <c r="AI155" s="32" t="e">
        <f>IF(E155="H",T155-HLOOKUP(V155,Masterh!$C$1:$CX$9,9,FALSE),T155-HLOOKUP(V155,Masterf!$C$1:$CD$9,9,FALSE))</f>
        <v>#VALUE!</v>
      </c>
      <c r="AJ155" s="51" t="str">
        <f t="shared" si="13"/>
        <v xml:space="preserve"> </v>
      </c>
      <c r="AK155" s="37"/>
      <c r="AL155" s="52" t="str">
        <f t="shared" si="14"/>
        <v xml:space="preserve"> </v>
      </c>
      <c r="AM155" s="53" t="str">
        <f t="shared" si="15"/>
        <v xml:space="preserve"> </v>
      </c>
      <c r="AN155" s="37" t="e">
        <f>IF(AND(H155&lt;1920),VLOOKUP(K155,Masterh!$F$11:$P$29,11),IF(AND(H155&gt;=1920,H155&lt;1941),VLOOKUP(K155,Masterh!$F$11:$P$29,11),IF(AND(H155&gt;=1941,H155&lt;1946),VLOOKUP(K155,Masterh!$F$11:$P$29,10),IF(AND(H155&gt;=1946,H155&lt;1951),VLOOKUP(K155,Masterh!$F$11:$P$29,9),IF(AND(H155&gt;=1951,H155&lt;1956),VLOOKUP(K155,Masterh!$F$11:$P$29,8),IF(AND(H155&gt;=1956,H155&lt;1961),VLOOKUP(K155,Masterh!$F$11:$P$29,7),IF(AND(H155&gt;=1961,H155&lt;1966),VLOOKUP(K155,Masterh!$F$11:$P$29,6),IF(AND(H155&gt;=1966,H155&lt;1971),VLOOKUP(K155,Masterh!$F$11:$P$29,5),IF(AND(H155&gt;=1971,H155&lt;1976),VLOOKUP(K155,Masterh!$F$11:$P$29,4),IF(AND(H155&gt;=1976,H155&lt;1981),VLOOKUP(K155,Masterh!$F$11:$P$29,3),IF(AND(H155&gt;=1981,H155&lt;1986),VLOOKUP(K155,Masterh!$F$11:$P$29,2),"SENIOR")))))))))))</f>
        <v>#N/A</v>
      </c>
      <c r="AO155" s="37" t="e">
        <f>IF(AND(H155&lt;1951),VLOOKUP(K155,Masterf!$F$11:$N$25,9),IF(AND(H155&gt;=1951,H155&lt;1956),VLOOKUP(K155,Masterf!$F$11:$N$25,8),IF(AND(H155&gt;=1956,H155&lt;1961),VLOOKUP(K155,Masterf!$F$11:$N$25,7),IF(AND(H155&gt;=1961,H155&lt;1966),VLOOKUP(K155,Masterf!$F$11:$N$25,6),IF(AND(H155&gt;=1966,H155&lt;1971),VLOOKUP(K155,Masterf!$F$11:$N$25,5),IF(AND(H155&gt;=1971,H155&lt;1976),VLOOKUP(K155,Masterf!$F$11:$N$25,4),IF(AND(H155&gt;=1976,H155&lt;1981),VLOOKUP(K155,Masterf!$F$11:$N$25,3),IF(AND(H155&gt;=1981,H155&lt;1986),VLOOKUP(K155,Masterf!$F$11:$N$25,2),"SENIOR"))))))))</f>
        <v>#N/A</v>
      </c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</row>
    <row r="156" spans="2:124" s="5" customFormat="1" ht="30" customHeight="1" x14ac:dyDescent="0.2">
      <c r="B156" s="170"/>
      <c r="C156" s="171"/>
      <c r="D156" s="172"/>
      <c r="E156" s="173"/>
      <c r="F156" s="174" t="s">
        <v>30</v>
      </c>
      <c r="G156" s="175" t="s">
        <v>30</v>
      </c>
      <c r="H156" s="176"/>
      <c r="I156" s="177"/>
      <c r="J156" s="178" t="s">
        <v>30</v>
      </c>
      <c r="K156" s="179"/>
      <c r="L156" s="180"/>
      <c r="M156" s="181"/>
      <c r="N156" s="181"/>
      <c r="O156" s="182" t="str">
        <f t="shared" si="3"/>
        <v/>
      </c>
      <c r="P156" s="180"/>
      <c r="Q156" s="181"/>
      <c r="R156" s="181"/>
      <c r="S156" s="182" t="str">
        <f t="shared" si="4"/>
        <v/>
      </c>
      <c r="T156" s="207" t="str">
        <f t="shared" si="5"/>
        <v/>
      </c>
      <c r="U156" s="183" t="str">
        <f t="shared" si="16"/>
        <v xml:space="preserve">   </v>
      </c>
      <c r="V156" s="184" t="str">
        <f t="shared" si="6"/>
        <v xml:space="preserve"> </v>
      </c>
      <c r="W156" s="185" t="str">
        <f t="shared" si="7"/>
        <v/>
      </c>
      <c r="X156" s="209" t="str">
        <f>IF(E156="","",W156*VLOOKUP(2020-H156,Masterh!C$17:D$72,2,FALSE))</f>
        <v/>
      </c>
      <c r="Y156" s="73"/>
      <c r="AA156" s="37"/>
      <c r="AB156" s="32" t="e">
        <f>IF(E156="H",T156-HLOOKUP(V156,Masterh!$C$1:$CX$9,2,FALSE),T156-HLOOKUP(V156,Masterf!$C$1:$CD$9,2,FALSE))</f>
        <v>#VALUE!</v>
      </c>
      <c r="AC156" s="32" t="e">
        <f>IF(E156="H",T156-HLOOKUP(V156,Masterh!$C$1:$CX$9,3,FALSE),T156-HLOOKUP(V156,Masterf!$C$1:$CD$9,3,FALSE))</f>
        <v>#VALUE!</v>
      </c>
      <c r="AD156" s="32" t="e">
        <f>IF(E156="H",T156-HLOOKUP(V156,Masterh!$C$1:$CX$9,4,FALSE),T156-HLOOKUP(V156,Masterf!$C$1:$CD$9,4,FALSE))</f>
        <v>#VALUE!</v>
      </c>
      <c r="AE156" s="32" t="e">
        <f>IF(E156="H",T156-HLOOKUP(V156,Masterh!$C$1:$CX$9,5,FALSE),T156-HLOOKUP(V156,Masterf!$C$1:$CD$9,5,FALSE))</f>
        <v>#VALUE!</v>
      </c>
      <c r="AF156" s="32" t="e">
        <f>IF(E156="H",T156-HLOOKUP(V156,Masterh!$C$1:$CX$9,6,FALSE),T156-HLOOKUP(V156,Masterf!$C$1:$CD$9,6,FALSE))</f>
        <v>#VALUE!</v>
      </c>
      <c r="AG156" s="32" t="e">
        <f>IF(E156="H",T156-HLOOKUP(V156,Masterh!$C$1:$CX$9,7,FALSE),T156-HLOOKUP(V156,Masterf!$C$1:$CD$9,7,FALSE))</f>
        <v>#VALUE!</v>
      </c>
      <c r="AH156" s="32" t="e">
        <f>IF(E156="H",T156-HLOOKUP(V156,Masterh!$C$1:$CX$9,8,FALSE),T156-HLOOKUP(V156,Masterf!$C$1:$CD$9,8,FALSE))</f>
        <v>#VALUE!</v>
      </c>
      <c r="AI156" s="32" t="e">
        <f>IF(E156="H",T156-HLOOKUP(V156,Masterh!$C$1:$CX$9,9,FALSE),T156-HLOOKUP(V156,Masterf!$C$1:$CD$9,9,FALSE))</f>
        <v>#VALUE!</v>
      </c>
      <c r="AJ156" s="51" t="str">
        <f t="shared" si="13"/>
        <v xml:space="preserve"> </v>
      </c>
      <c r="AK156" s="37"/>
      <c r="AL156" s="52" t="str">
        <f t="shared" si="14"/>
        <v xml:space="preserve"> </v>
      </c>
      <c r="AM156" s="53" t="str">
        <f t="shared" si="15"/>
        <v xml:space="preserve"> </v>
      </c>
      <c r="AN156" s="37" t="e">
        <f>IF(AND(H156&lt;1920),VLOOKUP(K156,Masterh!$F$11:$P$29,11),IF(AND(H156&gt;=1920,H156&lt;1941),VLOOKUP(K156,Masterh!$F$11:$P$29,11),IF(AND(H156&gt;=1941,H156&lt;1946),VLOOKUP(K156,Masterh!$F$11:$P$29,10),IF(AND(H156&gt;=1946,H156&lt;1951),VLOOKUP(K156,Masterh!$F$11:$P$29,9),IF(AND(H156&gt;=1951,H156&lt;1956),VLOOKUP(K156,Masterh!$F$11:$P$29,8),IF(AND(H156&gt;=1956,H156&lt;1961),VLOOKUP(K156,Masterh!$F$11:$P$29,7),IF(AND(H156&gt;=1961,H156&lt;1966),VLOOKUP(K156,Masterh!$F$11:$P$29,6),IF(AND(H156&gt;=1966,H156&lt;1971),VLOOKUP(K156,Masterh!$F$11:$P$29,5),IF(AND(H156&gt;=1971,H156&lt;1976),VLOOKUP(K156,Masterh!$F$11:$P$29,4),IF(AND(H156&gt;=1976,H156&lt;1981),VLOOKUP(K156,Masterh!$F$11:$P$29,3),IF(AND(H156&gt;=1981,H156&lt;1986),VLOOKUP(K156,Masterh!$F$11:$P$29,2),"SENIOR")))))))))))</f>
        <v>#N/A</v>
      </c>
      <c r="AO156" s="37" t="e">
        <f>IF(AND(H156&lt;1951),VLOOKUP(K156,Masterf!$F$11:$N$25,9),IF(AND(H156&gt;=1951,H156&lt;1956),VLOOKUP(K156,Masterf!$F$11:$N$25,8),IF(AND(H156&gt;=1956,H156&lt;1961),VLOOKUP(K156,Masterf!$F$11:$N$25,7),IF(AND(H156&gt;=1961,H156&lt;1966),VLOOKUP(K156,Masterf!$F$11:$N$25,6),IF(AND(H156&gt;=1966,H156&lt;1971),VLOOKUP(K156,Masterf!$F$11:$N$25,5),IF(AND(H156&gt;=1971,H156&lt;1976),VLOOKUP(K156,Masterf!$F$11:$N$25,4),IF(AND(H156&gt;=1976,H156&lt;1981),VLOOKUP(K156,Masterf!$F$11:$N$25,3),IF(AND(H156&gt;=1981,H156&lt;1986),VLOOKUP(K156,Masterf!$F$11:$N$25,2),"SENIOR"))))))))</f>
        <v>#N/A</v>
      </c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</row>
    <row r="157" spans="2:124" s="5" customFormat="1" ht="30" customHeight="1" x14ac:dyDescent="0.2">
      <c r="B157" s="170"/>
      <c r="C157" s="171"/>
      <c r="D157" s="172"/>
      <c r="E157" s="173"/>
      <c r="F157" s="174" t="s">
        <v>30</v>
      </c>
      <c r="G157" s="175" t="s">
        <v>30</v>
      </c>
      <c r="H157" s="176"/>
      <c r="I157" s="177"/>
      <c r="J157" s="178" t="s">
        <v>30</v>
      </c>
      <c r="K157" s="179"/>
      <c r="L157" s="180"/>
      <c r="M157" s="181"/>
      <c r="N157" s="181"/>
      <c r="O157" s="182" t="str">
        <f t="shared" si="3"/>
        <v/>
      </c>
      <c r="P157" s="180"/>
      <c r="Q157" s="181"/>
      <c r="R157" s="181"/>
      <c r="S157" s="182" t="str">
        <f t="shared" si="4"/>
        <v/>
      </c>
      <c r="T157" s="207" t="str">
        <f t="shared" si="5"/>
        <v/>
      </c>
      <c r="U157" s="183" t="str">
        <f t="shared" si="16"/>
        <v xml:space="preserve">   </v>
      </c>
      <c r="V157" s="184" t="str">
        <f t="shared" si="6"/>
        <v xml:space="preserve"> </v>
      </c>
      <c r="W157" s="185" t="str">
        <f t="shared" si="7"/>
        <v/>
      </c>
      <c r="X157" s="209" t="str">
        <f>IF(E157="","",W157*VLOOKUP(2020-H157,Masterh!C$17:D$72,2,FALSE))</f>
        <v/>
      </c>
      <c r="Y157" s="73"/>
      <c r="AA157" s="37"/>
      <c r="AB157" s="32" t="e">
        <f>IF(E157="H",T157-HLOOKUP(V157,Masterh!$C$1:$CX$9,2,FALSE),T157-HLOOKUP(V157,Masterf!$C$1:$CD$9,2,FALSE))</f>
        <v>#VALUE!</v>
      </c>
      <c r="AC157" s="32" t="e">
        <f>IF(E157="H",T157-HLOOKUP(V157,Masterh!$C$1:$CX$9,3,FALSE),T157-HLOOKUP(V157,Masterf!$C$1:$CD$9,3,FALSE))</f>
        <v>#VALUE!</v>
      </c>
      <c r="AD157" s="32" t="e">
        <f>IF(E157="H",T157-HLOOKUP(V157,Masterh!$C$1:$CX$9,4,FALSE),T157-HLOOKUP(V157,Masterf!$C$1:$CD$9,4,FALSE))</f>
        <v>#VALUE!</v>
      </c>
      <c r="AE157" s="32" t="e">
        <f>IF(E157="H",T157-HLOOKUP(V157,Masterh!$C$1:$CX$9,5,FALSE),T157-HLOOKUP(V157,Masterf!$C$1:$CD$9,5,FALSE))</f>
        <v>#VALUE!</v>
      </c>
      <c r="AF157" s="32" t="e">
        <f>IF(E157="H",T157-HLOOKUP(V157,Masterh!$C$1:$CX$9,6,FALSE),T157-HLOOKUP(V157,Masterf!$C$1:$CD$9,6,FALSE))</f>
        <v>#VALUE!</v>
      </c>
      <c r="AG157" s="32" t="e">
        <f>IF(E157="H",T157-HLOOKUP(V157,Masterh!$C$1:$CX$9,7,FALSE),T157-HLOOKUP(V157,Masterf!$C$1:$CD$9,7,FALSE))</f>
        <v>#VALUE!</v>
      </c>
      <c r="AH157" s="32" t="e">
        <f>IF(E157="H",T157-HLOOKUP(V157,Masterh!$C$1:$CX$9,8,FALSE),T157-HLOOKUP(V157,Masterf!$C$1:$CD$9,8,FALSE))</f>
        <v>#VALUE!</v>
      </c>
      <c r="AI157" s="32" t="e">
        <f>IF(E157="H",T157-HLOOKUP(V157,Masterh!$C$1:$CX$9,9,FALSE),T157-HLOOKUP(V157,Masterf!$C$1:$CD$9,9,FALSE))</f>
        <v>#VALUE!</v>
      </c>
      <c r="AJ157" s="51" t="str">
        <f t="shared" si="13"/>
        <v xml:space="preserve"> </v>
      </c>
      <c r="AK157" s="37"/>
      <c r="AL157" s="52" t="str">
        <f t="shared" si="14"/>
        <v xml:space="preserve"> </v>
      </c>
      <c r="AM157" s="53" t="str">
        <f t="shared" si="15"/>
        <v xml:space="preserve"> </v>
      </c>
      <c r="AN157" s="37" t="e">
        <f>IF(AND(H157&lt;1920),VLOOKUP(K157,Masterh!$F$11:$P$29,11),IF(AND(H157&gt;=1920,H157&lt;1941),VLOOKUP(K157,Masterh!$F$11:$P$29,11),IF(AND(H157&gt;=1941,H157&lt;1946),VLOOKUP(K157,Masterh!$F$11:$P$29,10),IF(AND(H157&gt;=1946,H157&lt;1951),VLOOKUP(K157,Masterh!$F$11:$P$29,9),IF(AND(H157&gt;=1951,H157&lt;1956),VLOOKUP(K157,Masterh!$F$11:$P$29,8),IF(AND(H157&gt;=1956,H157&lt;1961),VLOOKUP(K157,Masterh!$F$11:$P$29,7),IF(AND(H157&gt;=1961,H157&lt;1966),VLOOKUP(K157,Masterh!$F$11:$P$29,6),IF(AND(H157&gt;=1966,H157&lt;1971),VLOOKUP(K157,Masterh!$F$11:$P$29,5),IF(AND(H157&gt;=1971,H157&lt;1976),VLOOKUP(K157,Masterh!$F$11:$P$29,4),IF(AND(H157&gt;=1976,H157&lt;1981),VLOOKUP(K157,Masterh!$F$11:$P$29,3),IF(AND(H157&gt;=1981,H157&lt;1986),VLOOKUP(K157,Masterh!$F$11:$P$29,2),"SENIOR")))))))))))</f>
        <v>#N/A</v>
      </c>
      <c r="AO157" s="37" t="e">
        <f>IF(AND(H157&lt;1951),VLOOKUP(K157,Masterf!$F$11:$N$25,9),IF(AND(H157&gt;=1951,H157&lt;1956),VLOOKUP(K157,Masterf!$F$11:$N$25,8),IF(AND(H157&gt;=1956,H157&lt;1961),VLOOKUP(K157,Masterf!$F$11:$N$25,7),IF(AND(H157&gt;=1961,H157&lt;1966),VLOOKUP(K157,Masterf!$F$11:$N$25,6),IF(AND(H157&gt;=1966,H157&lt;1971),VLOOKUP(K157,Masterf!$F$11:$N$25,5),IF(AND(H157&gt;=1971,H157&lt;1976),VLOOKUP(K157,Masterf!$F$11:$N$25,4),IF(AND(H157&gt;=1976,H157&lt;1981),VLOOKUP(K157,Masterf!$F$11:$N$25,3),IF(AND(H157&gt;=1981,H157&lt;1986),VLOOKUP(K157,Masterf!$F$11:$N$25,2),"SENIOR"))))))))</f>
        <v>#N/A</v>
      </c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</row>
    <row r="158" spans="2:124" s="5" customFormat="1" ht="30" customHeight="1" x14ac:dyDescent="0.2">
      <c r="B158" s="170"/>
      <c r="C158" s="171"/>
      <c r="D158" s="172"/>
      <c r="E158" s="173"/>
      <c r="F158" s="174" t="s">
        <v>30</v>
      </c>
      <c r="G158" s="175" t="s">
        <v>30</v>
      </c>
      <c r="H158" s="176"/>
      <c r="I158" s="177"/>
      <c r="J158" s="178" t="s">
        <v>30</v>
      </c>
      <c r="K158" s="179"/>
      <c r="L158" s="180"/>
      <c r="M158" s="181"/>
      <c r="N158" s="181"/>
      <c r="O158" s="182" t="str">
        <f t="shared" si="3"/>
        <v/>
      </c>
      <c r="P158" s="180"/>
      <c r="Q158" s="181"/>
      <c r="R158" s="181"/>
      <c r="S158" s="182" t="str">
        <f t="shared" si="4"/>
        <v/>
      </c>
      <c r="T158" s="207" t="str">
        <f t="shared" si="5"/>
        <v/>
      </c>
      <c r="U158" s="183" t="str">
        <f t="shared" si="16"/>
        <v xml:space="preserve">   </v>
      </c>
      <c r="V158" s="184" t="str">
        <f t="shared" si="6"/>
        <v xml:space="preserve"> </v>
      </c>
      <c r="W158" s="185" t="str">
        <f t="shared" si="7"/>
        <v/>
      </c>
      <c r="X158" s="209" t="str">
        <f>IF(E158="","",W158*VLOOKUP(2020-H158,Masterh!C$17:D$72,2,FALSE))</f>
        <v/>
      </c>
      <c r="Y158" s="73"/>
      <c r="AA158" s="37"/>
      <c r="AB158" s="32" t="e">
        <f>IF(E158="H",T158-HLOOKUP(V158,Masterh!$C$1:$CX$9,2,FALSE),T158-HLOOKUP(V158,Masterf!$C$1:$CD$9,2,FALSE))</f>
        <v>#VALUE!</v>
      </c>
      <c r="AC158" s="32" t="e">
        <f>IF(E158="H",T158-HLOOKUP(V158,Masterh!$C$1:$CX$9,3,FALSE),T158-HLOOKUP(V158,Masterf!$C$1:$CD$9,3,FALSE))</f>
        <v>#VALUE!</v>
      </c>
      <c r="AD158" s="32" t="e">
        <f>IF(E158="H",T158-HLOOKUP(V158,Masterh!$C$1:$CX$9,4,FALSE),T158-HLOOKUP(V158,Masterf!$C$1:$CD$9,4,FALSE))</f>
        <v>#VALUE!</v>
      </c>
      <c r="AE158" s="32" t="e">
        <f>IF(E158="H",T158-HLOOKUP(V158,Masterh!$C$1:$CX$9,5,FALSE),T158-HLOOKUP(V158,Masterf!$C$1:$CD$9,5,FALSE))</f>
        <v>#VALUE!</v>
      </c>
      <c r="AF158" s="32" t="e">
        <f>IF(E158="H",T158-HLOOKUP(V158,Masterh!$C$1:$CX$9,6,FALSE),T158-HLOOKUP(V158,Masterf!$C$1:$CD$9,6,FALSE))</f>
        <v>#VALUE!</v>
      </c>
      <c r="AG158" s="32" t="e">
        <f>IF(E158="H",T158-HLOOKUP(V158,Masterh!$C$1:$CX$9,7,FALSE),T158-HLOOKUP(V158,Masterf!$C$1:$CD$9,7,FALSE))</f>
        <v>#VALUE!</v>
      </c>
      <c r="AH158" s="32" t="e">
        <f>IF(E158="H",T158-HLOOKUP(V158,Masterh!$C$1:$CX$9,8,FALSE),T158-HLOOKUP(V158,Masterf!$C$1:$CD$9,8,FALSE))</f>
        <v>#VALUE!</v>
      </c>
      <c r="AI158" s="32" t="e">
        <f>IF(E158="H",T158-HLOOKUP(V158,Masterh!$C$1:$CX$9,9,FALSE),T158-HLOOKUP(V158,Masterf!$C$1:$CD$9,9,FALSE))</f>
        <v>#VALUE!</v>
      </c>
      <c r="AJ158" s="51" t="str">
        <f t="shared" si="13"/>
        <v xml:space="preserve"> </v>
      </c>
      <c r="AK158" s="37"/>
      <c r="AL158" s="52" t="str">
        <f t="shared" si="14"/>
        <v xml:space="preserve"> </v>
      </c>
      <c r="AM158" s="53" t="str">
        <f t="shared" si="15"/>
        <v xml:space="preserve"> </v>
      </c>
      <c r="AN158" s="37" t="e">
        <f>IF(AND(H158&lt;1920),VLOOKUP(K158,Masterh!$F$11:$P$29,11),IF(AND(H158&gt;=1920,H158&lt;1941),VLOOKUP(K158,Masterh!$F$11:$P$29,11),IF(AND(H158&gt;=1941,H158&lt;1946),VLOOKUP(K158,Masterh!$F$11:$P$29,10),IF(AND(H158&gt;=1946,H158&lt;1951),VLOOKUP(K158,Masterh!$F$11:$P$29,9),IF(AND(H158&gt;=1951,H158&lt;1956),VLOOKUP(K158,Masterh!$F$11:$P$29,8),IF(AND(H158&gt;=1956,H158&lt;1961),VLOOKUP(K158,Masterh!$F$11:$P$29,7),IF(AND(H158&gt;=1961,H158&lt;1966),VLOOKUP(K158,Masterh!$F$11:$P$29,6),IF(AND(H158&gt;=1966,H158&lt;1971),VLOOKUP(K158,Masterh!$F$11:$P$29,5),IF(AND(H158&gt;=1971,H158&lt;1976),VLOOKUP(K158,Masterh!$F$11:$P$29,4),IF(AND(H158&gt;=1976,H158&lt;1981),VLOOKUP(K158,Masterh!$F$11:$P$29,3),IF(AND(H158&gt;=1981,H158&lt;1986),VLOOKUP(K158,Masterh!$F$11:$P$29,2),"SENIOR")))))))))))</f>
        <v>#N/A</v>
      </c>
      <c r="AO158" s="37" t="e">
        <f>IF(AND(H158&lt;1951),VLOOKUP(K158,Masterf!$F$11:$N$25,9),IF(AND(H158&gt;=1951,H158&lt;1956),VLOOKUP(K158,Masterf!$F$11:$N$25,8),IF(AND(H158&gt;=1956,H158&lt;1961),VLOOKUP(K158,Masterf!$F$11:$N$25,7),IF(AND(H158&gt;=1961,H158&lt;1966),VLOOKUP(K158,Masterf!$F$11:$N$25,6),IF(AND(H158&gt;=1966,H158&lt;1971),VLOOKUP(K158,Masterf!$F$11:$N$25,5),IF(AND(H158&gt;=1971,H158&lt;1976),VLOOKUP(K158,Masterf!$F$11:$N$25,4),IF(AND(H158&gt;=1976,H158&lt;1981),VLOOKUP(K158,Masterf!$F$11:$N$25,3),IF(AND(H158&gt;=1981,H158&lt;1986),VLOOKUP(K158,Masterf!$F$11:$N$25,2),"SENIOR"))))))))</f>
        <v>#N/A</v>
      </c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</row>
    <row r="159" spans="2:124" s="5" customFormat="1" ht="30" customHeight="1" x14ac:dyDescent="0.2">
      <c r="B159" s="170"/>
      <c r="C159" s="171"/>
      <c r="D159" s="172"/>
      <c r="E159" s="173"/>
      <c r="F159" s="174" t="s">
        <v>30</v>
      </c>
      <c r="G159" s="175" t="s">
        <v>30</v>
      </c>
      <c r="H159" s="176"/>
      <c r="I159" s="177"/>
      <c r="J159" s="178"/>
      <c r="K159" s="179"/>
      <c r="L159" s="180"/>
      <c r="M159" s="181"/>
      <c r="N159" s="181"/>
      <c r="O159" s="182" t="str">
        <f t="shared" si="3"/>
        <v/>
      </c>
      <c r="P159" s="180"/>
      <c r="Q159" s="181"/>
      <c r="R159" s="181"/>
      <c r="S159" s="182" t="str">
        <f t="shared" si="4"/>
        <v/>
      </c>
      <c r="T159" s="207" t="str">
        <f t="shared" si="5"/>
        <v/>
      </c>
      <c r="U159" s="183" t="str">
        <f t="shared" si="16"/>
        <v xml:space="preserve">   </v>
      </c>
      <c r="V159" s="184" t="str">
        <f t="shared" si="6"/>
        <v xml:space="preserve"> </v>
      </c>
      <c r="W159" s="185" t="str">
        <f t="shared" si="7"/>
        <v/>
      </c>
      <c r="X159" s="209" t="str">
        <f>IF(E159="","",W159*VLOOKUP(2020-H159,Masterh!C$17:D$72,2,FALSE))</f>
        <v/>
      </c>
      <c r="Y159" s="73"/>
      <c r="AA159" s="37"/>
      <c r="AB159" s="32" t="e">
        <f>IF(E159="H",T159-HLOOKUP(V159,Masterh!$C$1:$CX$9,2,FALSE),T159-HLOOKUP(V159,Masterf!$C$1:$CD$9,2,FALSE))</f>
        <v>#VALUE!</v>
      </c>
      <c r="AC159" s="32" t="e">
        <f>IF(E159="H",T159-HLOOKUP(V159,Masterh!$C$1:$CX$9,3,FALSE),T159-HLOOKUP(V159,Masterf!$C$1:$CD$9,3,FALSE))</f>
        <v>#VALUE!</v>
      </c>
      <c r="AD159" s="32" t="e">
        <f>IF(E159="H",T159-HLOOKUP(V159,Masterh!$C$1:$CX$9,4,FALSE),T159-HLOOKUP(V159,Masterf!$C$1:$CD$9,4,FALSE))</f>
        <v>#VALUE!</v>
      </c>
      <c r="AE159" s="32" t="e">
        <f>IF(E159="H",T159-HLOOKUP(V159,Masterh!$C$1:$CX$9,5,FALSE),T159-HLOOKUP(V159,Masterf!$C$1:$CD$9,5,FALSE))</f>
        <v>#VALUE!</v>
      </c>
      <c r="AF159" s="32" t="e">
        <f>IF(E159="H",T159-HLOOKUP(V159,Masterh!$C$1:$CX$9,6,FALSE),T159-HLOOKUP(V159,Masterf!$C$1:$CD$9,6,FALSE))</f>
        <v>#VALUE!</v>
      </c>
      <c r="AG159" s="32" t="e">
        <f>IF(E159="H",T159-HLOOKUP(V159,Masterh!$C$1:$CX$9,7,FALSE),T159-HLOOKUP(V159,Masterf!$C$1:$CD$9,7,FALSE))</f>
        <v>#VALUE!</v>
      </c>
      <c r="AH159" s="32" t="e">
        <f>IF(E159="H",T159-HLOOKUP(V159,Masterh!$C$1:$CX$9,8,FALSE),T159-HLOOKUP(V159,Masterf!$C$1:$CD$9,8,FALSE))</f>
        <v>#VALUE!</v>
      </c>
      <c r="AI159" s="32" t="e">
        <f>IF(E159="H",T159-HLOOKUP(V159,Masterh!$C$1:$CX$9,9,FALSE),T159-HLOOKUP(V159,Masterf!$C$1:$CD$9,9,FALSE))</f>
        <v>#VALUE!</v>
      </c>
      <c r="AJ159" s="51" t="str">
        <f t="shared" si="13"/>
        <v xml:space="preserve"> </v>
      </c>
      <c r="AK159" s="37"/>
      <c r="AL159" s="52" t="str">
        <f t="shared" si="14"/>
        <v xml:space="preserve"> </v>
      </c>
      <c r="AM159" s="53" t="str">
        <f t="shared" si="15"/>
        <v xml:space="preserve"> </v>
      </c>
      <c r="AN159" s="37" t="e">
        <f>IF(AND(H159&lt;1920),VLOOKUP(K159,Masterh!$F$11:$P$29,11),IF(AND(H159&gt;=1920,H159&lt;1941),VLOOKUP(K159,Masterh!$F$11:$P$29,11),IF(AND(H159&gt;=1941,H159&lt;1946),VLOOKUP(K159,Masterh!$F$11:$P$29,10),IF(AND(H159&gt;=1946,H159&lt;1951),VLOOKUP(K159,Masterh!$F$11:$P$29,9),IF(AND(H159&gt;=1951,H159&lt;1956),VLOOKUP(K159,Masterh!$F$11:$P$29,8),IF(AND(H159&gt;=1956,H159&lt;1961),VLOOKUP(K159,Masterh!$F$11:$P$29,7),IF(AND(H159&gt;=1961,H159&lt;1966),VLOOKUP(K159,Masterh!$F$11:$P$29,6),IF(AND(H159&gt;=1966,H159&lt;1971),VLOOKUP(K159,Masterh!$F$11:$P$29,5),IF(AND(H159&gt;=1971,H159&lt;1976),VLOOKUP(K159,Masterh!$F$11:$P$29,4),IF(AND(H159&gt;=1976,H159&lt;1981),VLOOKUP(K159,Masterh!$F$11:$P$29,3),IF(AND(H159&gt;=1981,H159&lt;1986),VLOOKUP(K159,Masterh!$F$11:$P$29,2),"SENIOR")))))))))))</f>
        <v>#N/A</v>
      </c>
      <c r="AO159" s="37" t="e">
        <f>IF(AND(H159&lt;1951),VLOOKUP(K159,Masterf!$F$11:$N$25,9),IF(AND(H159&gt;=1951,H159&lt;1956),VLOOKUP(K159,Masterf!$F$11:$N$25,8),IF(AND(H159&gt;=1956,H159&lt;1961),VLOOKUP(K159,Masterf!$F$11:$N$25,7),IF(AND(H159&gt;=1961,H159&lt;1966),VLOOKUP(K159,Masterf!$F$11:$N$25,6),IF(AND(H159&gt;=1966,H159&lt;1971),VLOOKUP(K159,Masterf!$F$11:$N$25,5),IF(AND(H159&gt;=1971,H159&lt;1976),VLOOKUP(K159,Masterf!$F$11:$N$25,4),IF(AND(H159&gt;=1976,H159&lt;1981),VLOOKUP(K159,Masterf!$F$11:$N$25,3),IF(AND(H159&gt;=1981,H159&lt;1986),VLOOKUP(K159,Masterf!$F$11:$N$25,2),"SENIOR"))))))))</f>
        <v>#N/A</v>
      </c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</row>
    <row r="160" spans="2:124" s="5" customFormat="1" ht="30" customHeight="1" x14ac:dyDescent="0.2">
      <c r="B160" s="170"/>
      <c r="C160" s="171"/>
      <c r="D160" s="172"/>
      <c r="E160" s="173"/>
      <c r="F160" s="174" t="s">
        <v>30</v>
      </c>
      <c r="G160" s="175" t="s">
        <v>30</v>
      </c>
      <c r="H160" s="176"/>
      <c r="I160" s="177"/>
      <c r="J160" s="178"/>
      <c r="K160" s="179"/>
      <c r="L160" s="180"/>
      <c r="M160" s="181"/>
      <c r="N160" s="181"/>
      <c r="O160" s="182" t="str">
        <f t="shared" si="3"/>
        <v/>
      </c>
      <c r="P160" s="180"/>
      <c r="Q160" s="181"/>
      <c r="R160" s="181"/>
      <c r="S160" s="182" t="str">
        <f t="shared" si="4"/>
        <v/>
      </c>
      <c r="T160" s="207" t="str">
        <f t="shared" si="5"/>
        <v/>
      </c>
      <c r="U160" s="183" t="str">
        <f t="shared" si="16"/>
        <v xml:space="preserve">   </v>
      </c>
      <c r="V160" s="184" t="str">
        <f t="shared" si="6"/>
        <v xml:space="preserve"> </v>
      </c>
      <c r="W160" s="185" t="str">
        <f t="shared" si="7"/>
        <v/>
      </c>
      <c r="X160" s="209" t="str">
        <f>IF(E160="","",W160*VLOOKUP(2020-H160,Masterh!C$17:D$72,2,FALSE))</f>
        <v/>
      </c>
      <c r="Y160" s="73"/>
      <c r="AA160" s="37"/>
      <c r="AB160" s="32" t="e">
        <f>IF(E160="H",T160-HLOOKUP(V160,Masterh!$C$1:$CX$9,2,FALSE),T160-HLOOKUP(V160,Masterf!$C$1:$CD$9,2,FALSE))</f>
        <v>#VALUE!</v>
      </c>
      <c r="AC160" s="32" t="e">
        <f>IF(E160="H",T160-HLOOKUP(V160,Masterh!$C$1:$CX$9,3,FALSE),T160-HLOOKUP(V160,Masterf!$C$1:$CD$9,3,FALSE))</f>
        <v>#VALUE!</v>
      </c>
      <c r="AD160" s="32" t="e">
        <f>IF(E160="H",T160-HLOOKUP(V160,Masterh!$C$1:$CX$9,4,FALSE),T160-HLOOKUP(V160,Masterf!$C$1:$CD$9,4,FALSE))</f>
        <v>#VALUE!</v>
      </c>
      <c r="AE160" s="32" t="e">
        <f>IF(E160="H",T160-HLOOKUP(V160,Masterh!$C$1:$CX$9,5,FALSE),T160-HLOOKUP(V160,Masterf!$C$1:$CD$9,5,FALSE))</f>
        <v>#VALUE!</v>
      </c>
      <c r="AF160" s="32" t="e">
        <f>IF(E160="H",T160-HLOOKUP(V160,Masterh!$C$1:$CX$9,6,FALSE),T160-HLOOKUP(V160,Masterf!$C$1:$CD$9,6,FALSE))</f>
        <v>#VALUE!</v>
      </c>
      <c r="AG160" s="32" t="e">
        <f>IF(E160="H",T160-HLOOKUP(V160,Masterh!$C$1:$CX$9,7,FALSE),T160-HLOOKUP(V160,Masterf!$C$1:$CD$9,7,FALSE))</f>
        <v>#VALUE!</v>
      </c>
      <c r="AH160" s="32" t="e">
        <f>IF(E160="H",T160-HLOOKUP(V160,Masterh!$C$1:$CX$9,8,FALSE),T160-HLOOKUP(V160,Masterf!$C$1:$CD$9,8,FALSE))</f>
        <v>#VALUE!</v>
      </c>
      <c r="AI160" s="32" t="e">
        <f>IF(E160="H",T160-HLOOKUP(V160,Masterh!$C$1:$CX$9,9,FALSE),T160-HLOOKUP(V160,Masterf!$C$1:$CD$9,9,FALSE))</f>
        <v>#VALUE!</v>
      </c>
      <c r="AJ160" s="51" t="str">
        <f t="shared" si="13"/>
        <v xml:space="preserve"> </v>
      </c>
      <c r="AK160" s="37"/>
      <c r="AL160" s="52" t="str">
        <f t="shared" si="14"/>
        <v xml:space="preserve"> </v>
      </c>
      <c r="AM160" s="53" t="str">
        <f t="shared" si="15"/>
        <v xml:space="preserve"> </v>
      </c>
      <c r="AN160" s="37" t="e">
        <f>IF(AND(H160&lt;1920),VLOOKUP(K160,Masterh!$F$11:$P$29,11),IF(AND(H160&gt;=1920,H160&lt;1941),VLOOKUP(K160,Masterh!$F$11:$P$29,11),IF(AND(H160&gt;=1941,H160&lt;1946),VLOOKUP(K160,Masterh!$F$11:$P$29,10),IF(AND(H160&gt;=1946,H160&lt;1951),VLOOKUP(K160,Masterh!$F$11:$P$29,9),IF(AND(H160&gt;=1951,H160&lt;1956),VLOOKUP(K160,Masterh!$F$11:$P$29,8),IF(AND(H160&gt;=1956,H160&lt;1961),VLOOKUP(K160,Masterh!$F$11:$P$29,7),IF(AND(H160&gt;=1961,H160&lt;1966),VLOOKUP(K160,Masterh!$F$11:$P$29,6),IF(AND(H160&gt;=1966,H160&lt;1971),VLOOKUP(K160,Masterh!$F$11:$P$29,5),IF(AND(H160&gt;=1971,H160&lt;1976),VLOOKUP(K160,Masterh!$F$11:$P$29,4),IF(AND(H160&gt;=1976,H160&lt;1981),VLOOKUP(K160,Masterh!$F$11:$P$29,3),IF(AND(H160&gt;=1981,H160&lt;1986),VLOOKUP(K160,Masterh!$F$11:$P$29,2),"SENIOR")))))))))))</f>
        <v>#N/A</v>
      </c>
      <c r="AO160" s="37" t="e">
        <f>IF(AND(H160&lt;1951),VLOOKUP(K160,Masterf!$F$11:$N$25,9),IF(AND(H160&gt;=1951,H160&lt;1956),VLOOKUP(K160,Masterf!$F$11:$N$25,8),IF(AND(H160&gt;=1956,H160&lt;1961),VLOOKUP(K160,Masterf!$F$11:$N$25,7),IF(AND(H160&gt;=1961,H160&lt;1966),VLOOKUP(K160,Masterf!$F$11:$N$25,6),IF(AND(H160&gt;=1966,H160&lt;1971),VLOOKUP(K160,Masterf!$F$11:$N$25,5),IF(AND(H160&gt;=1971,H160&lt;1976),VLOOKUP(K160,Masterf!$F$11:$N$25,4),IF(AND(H160&gt;=1976,H160&lt;1981),VLOOKUP(K160,Masterf!$F$11:$N$25,3),IF(AND(H160&gt;=1981,H160&lt;1986),VLOOKUP(K160,Masterf!$F$11:$N$25,2),"SENIOR"))))))))</f>
        <v>#N/A</v>
      </c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</row>
    <row r="161" spans="2:124" s="5" customFormat="1" ht="30" customHeight="1" x14ac:dyDescent="0.2">
      <c r="B161" s="170"/>
      <c r="C161" s="171"/>
      <c r="D161" s="172"/>
      <c r="E161" s="173"/>
      <c r="F161" s="174" t="s">
        <v>30</v>
      </c>
      <c r="G161" s="175" t="s">
        <v>30</v>
      </c>
      <c r="H161" s="176"/>
      <c r="I161" s="177"/>
      <c r="J161" s="178"/>
      <c r="K161" s="179"/>
      <c r="L161" s="180"/>
      <c r="M161" s="181"/>
      <c r="N161" s="181"/>
      <c r="O161" s="182" t="str">
        <f t="shared" si="3"/>
        <v/>
      </c>
      <c r="P161" s="180"/>
      <c r="Q161" s="181"/>
      <c r="R161" s="181"/>
      <c r="S161" s="182" t="str">
        <f t="shared" si="4"/>
        <v/>
      </c>
      <c r="T161" s="207" t="str">
        <f t="shared" si="5"/>
        <v/>
      </c>
      <c r="U161" s="183" t="str">
        <f t="shared" si="16"/>
        <v xml:space="preserve">   </v>
      </c>
      <c r="V161" s="184" t="str">
        <f t="shared" si="6"/>
        <v xml:space="preserve"> </v>
      </c>
      <c r="W161" s="185" t="str">
        <f t="shared" si="7"/>
        <v/>
      </c>
      <c r="X161" s="209" t="str">
        <f>IF(E161="","",W161*VLOOKUP(2020-H161,Masterh!C$17:D$72,2,FALSE))</f>
        <v/>
      </c>
      <c r="Y161" s="73"/>
      <c r="AA161" s="37"/>
      <c r="AB161" s="32" t="e">
        <f>IF(E161="H",T161-HLOOKUP(V161,Masterh!$C$1:$CX$9,2,FALSE),T161-HLOOKUP(V161,Masterf!$C$1:$CD$9,2,FALSE))</f>
        <v>#VALUE!</v>
      </c>
      <c r="AC161" s="32" t="e">
        <f>IF(E161="H",T161-HLOOKUP(V161,Masterh!$C$1:$CX$9,3,FALSE),T161-HLOOKUP(V161,Masterf!$C$1:$CD$9,3,FALSE))</f>
        <v>#VALUE!</v>
      </c>
      <c r="AD161" s="32" t="e">
        <f>IF(E161="H",T161-HLOOKUP(V161,Masterh!$C$1:$CX$9,4,FALSE),T161-HLOOKUP(V161,Masterf!$C$1:$CD$9,4,FALSE))</f>
        <v>#VALUE!</v>
      </c>
      <c r="AE161" s="32" t="e">
        <f>IF(E161="H",T161-HLOOKUP(V161,Masterh!$C$1:$CX$9,5,FALSE),T161-HLOOKUP(V161,Masterf!$C$1:$CD$9,5,FALSE))</f>
        <v>#VALUE!</v>
      </c>
      <c r="AF161" s="32" t="e">
        <f>IF(E161="H",T161-HLOOKUP(V161,Masterh!$C$1:$CX$9,6,FALSE),T161-HLOOKUP(V161,Masterf!$C$1:$CD$9,6,FALSE))</f>
        <v>#VALUE!</v>
      </c>
      <c r="AG161" s="32" t="e">
        <f>IF(E161="H",T161-HLOOKUP(V161,Masterh!$C$1:$CX$9,7,FALSE),T161-HLOOKUP(V161,Masterf!$C$1:$CD$9,7,FALSE))</f>
        <v>#VALUE!</v>
      </c>
      <c r="AH161" s="32" t="e">
        <f>IF(E161="H",T161-HLOOKUP(V161,Masterh!$C$1:$CX$9,8,FALSE),T161-HLOOKUP(V161,Masterf!$C$1:$CD$9,8,FALSE))</f>
        <v>#VALUE!</v>
      </c>
      <c r="AI161" s="32" t="e">
        <f>IF(E161="H",T161-HLOOKUP(V161,Masterh!$C$1:$CX$9,9,FALSE),T161-HLOOKUP(V161,Masterf!$C$1:$CD$9,9,FALSE))</f>
        <v>#VALUE!</v>
      </c>
      <c r="AJ161" s="51" t="str">
        <f t="shared" si="13"/>
        <v xml:space="preserve"> </v>
      </c>
      <c r="AK161" s="37"/>
      <c r="AL161" s="52" t="str">
        <f t="shared" si="14"/>
        <v xml:space="preserve"> </v>
      </c>
      <c r="AM161" s="53" t="str">
        <f t="shared" si="15"/>
        <v xml:space="preserve"> </v>
      </c>
      <c r="AN161" s="37" t="e">
        <f>IF(AND(H161&lt;1920),VLOOKUP(K161,Masterh!$F$11:$P$29,11),IF(AND(H161&gt;=1920,H161&lt;1941),VLOOKUP(K161,Masterh!$F$11:$P$29,11),IF(AND(H161&gt;=1941,H161&lt;1946),VLOOKUP(K161,Masterh!$F$11:$P$29,10),IF(AND(H161&gt;=1946,H161&lt;1951),VLOOKUP(K161,Masterh!$F$11:$P$29,9),IF(AND(H161&gt;=1951,H161&lt;1956),VLOOKUP(K161,Masterh!$F$11:$P$29,8),IF(AND(H161&gt;=1956,H161&lt;1961),VLOOKUP(K161,Masterh!$F$11:$P$29,7),IF(AND(H161&gt;=1961,H161&lt;1966),VLOOKUP(K161,Masterh!$F$11:$P$29,6),IF(AND(H161&gt;=1966,H161&lt;1971),VLOOKUP(K161,Masterh!$F$11:$P$29,5),IF(AND(H161&gt;=1971,H161&lt;1976),VLOOKUP(K161,Masterh!$F$11:$P$29,4),IF(AND(H161&gt;=1976,H161&lt;1981),VLOOKUP(K161,Masterh!$F$11:$P$29,3),IF(AND(H161&gt;=1981,H161&lt;1986),VLOOKUP(K161,Masterh!$F$11:$P$29,2),"SENIOR")))))))))))</f>
        <v>#N/A</v>
      </c>
      <c r="AO161" s="37" t="e">
        <f>IF(AND(H161&lt;1951),VLOOKUP(K161,Masterf!$F$11:$N$25,9),IF(AND(H161&gt;=1951,H161&lt;1956),VLOOKUP(K161,Masterf!$F$11:$N$25,8),IF(AND(H161&gt;=1956,H161&lt;1961),VLOOKUP(K161,Masterf!$F$11:$N$25,7),IF(AND(H161&gt;=1961,H161&lt;1966),VLOOKUP(K161,Masterf!$F$11:$N$25,6),IF(AND(H161&gt;=1966,H161&lt;1971),VLOOKUP(K161,Masterf!$F$11:$N$25,5),IF(AND(H161&gt;=1971,H161&lt;1976),VLOOKUP(K161,Masterf!$F$11:$N$25,4),IF(AND(H161&gt;=1976,H161&lt;1981),VLOOKUP(K161,Masterf!$F$11:$N$25,3),IF(AND(H161&gt;=1981,H161&lt;1986),VLOOKUP(K161,Masterf!$F$11:$N$25,2),"SENIOR"))))))))</f>
        <v>#N/A</v>
      </c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</row>
    <row r="162" spans="2:124" s="5" customFormat="1" ht="30" customHeight="1" x14ac:dyDescent="0.2">
      <c r="B162" s="170"/>
      <c r="C162" s="171"/>
      <c r="D162" s="172"/>
      <c r="E162" s="173"/>
      <c r="F162" s="174" t="s">
        <v>30</v>
      </c>
      <c r="G162" s="175" t="s">
        <v>30</v>
      </c>
      <c r="H162" s="176"/>
      <c r="I162" s="177"/>
      <c r="J162" s="178"/>
      <c r="K162" s="179"/>
      <c r="L162" s="180"/>
      <c r="M162" s="181"/>
      <c r="N162" s="181"/>
      <c r="O162" s="182" t="str">
        <f t="shared" si="3"/>
        <v/>
      </c>
      <c r="P162" s="180"/>
      <c r="Q162" s="181"/>
      <c r="R162" s="181"/>
      <c r="S162" s="182" t="str">
        <f t="shared" si="4"/>
        <v/>
      </c>
      <c r="T162" s="207" t="str">
        <f t="shared" si="5"/>
        <v/>
      </c>
      <c r="U162" s="183" t="str">
        <f t="shared" si="16"/>
        <v xml:space="preserve">   </v>
      </c>
      <c r="V162" s="184" t="str">
        <f t="shared" si="6"/>
        <v xml:space="preserve"> </v>
      </c>
      <c r="W162" s="185" t="str">
        <f t="shared" si="7"/>
        <v/>
      </c>
      <c r="X162" s="209" t="str">
        <f>IF(E162="","",W162*VLOOKUP(2020-H162,Masterh!C$17:D$72,2,FALSE))</f>
        <v/>
      </c>
      <c r="Y162" s="73"/>
      <c r="AA162" s="37"/>
      <c r="AB162" s="32" t="e">
        <f>IF(E162="H",T162-HLOOKUP(V162,Masterh!$C$1:$CX$9,2,FALSE),T162-HLOOKUP(V162,Masterf!$C$1:$CD$9,2,FALSE))</f>
        <v>#VALUE!</v>
      </c>
      <c r="AC162" s="32" t="e">
        <f>IF(E162="H",T162-HLOOKUP(V162,Masterh!$C$1:$CX$9,3,FALSE),T162-HLOOKUP(V162,Masterf!$C$1:$CD$9,3,FALSE))</f>
        <v>#VALUE!</v>
      </c>
      <c r="AD162" s="32" t="e">
        <f>IF(E162="H",T162-HLOOKUP(V162,Masterh!$C$1:$CX$9,4,FALSE),T162-HLOOKUP(V162,Masterf!$C$1:$CD$9,4,FALSE))</f>
        <v>#VALUE!</v>
      </c>
      <c r="AE162" s="32" t="e">
        <f>IF(E162="H",T162-HLOOKUP(V162,Masterh!$C$1:$CX$9,5,FALSE),T162-HLOOKUP(V162,Masterf!$C$1:$CD$9,5,FALSE))</f>
        <v>#VALUE!</v>
      </c>
      <c r="AF162" s="32" t="e">
        <f>IF(E162="H",T162-HLOOKUP(V162,Masterh!$C$1:$CX$9,6,FALSE),T162-HLOOKUP(V162,Masterf!$C$1:$CD$9,6,FALSE))</f>
        <v>#VALUE!</v>
      </c>
      <c r="AG162" s="32" t="e">
        <f>IF(E162="H",T162-HLOOKUP(V162,Masterh!$C$1:$CX$9,7,FALSE),T162-HLOOKUP(V162,Masterf!$C$1:$CD$9,7,FALSE))</f>
        <v>#VALUE!</v>
      </c>
      <c r="AH162" s="32" t="e">
        <f>IF(E162="H",T162-HLOOKUP(V162,Masterh!$C$1:$CX$9,8,FALSE),T162-HLOOKUP(V162,Masterf!$C$1:$CD$9,8,FALSE))</f>
        <v>#VALUE!</v>
      </c>
      <c r="AI162" s="32" t="e">
        <f>IF(E162="H",T162-HLOOKUP(V162,Masterh!$C$1:$CX$9,9,FALSE),T162-HLOOKUP(V162,Masterf!$C$1:$CD$9,9,FALSE))</f>
        <v>#VALUE!</v>
      </c>
      <c r="AJ162" s="51" t="str">
        <f t="shared" si="13"/>
        <v xml:space="preserve"> </v>
      </c>
      <c r="AK162" s="37"/>
      <c r="AL162" s="52" t="str">
        <f t="shared" si="14"/>
        <v xml:space="preserve"> </v>
      </c>
      <c r="AM162" s="53" t="str">
        <f t="shared" si="15"/>
        <v xml:space="preserve"> </v>
      </c>
      <c r="AN162" s="37" t="e">
        <f>IF(AND(H162&lt;1920),VLOOKUP(K162,Masterh!$F$11:$P$29,11),IF(AND(H162&gt;=1920,H162&lt;1941),VLOOKUP(K162,Masterh!$F$11:$P$29,11),IF(AND(H162&gt;=1941,H162&lt;1946),VLOOKUP(K162,Masterh!$F$11:$P$29,10),IF(AND(H162&gt;=1946,H162&lt;1951),VLOOKUP(K162,Masterh!$F$11:$P$29,9),IF(AND(H162&gt;=1951,H162&lt;1956),VLOOKUP(K162,Masterh!$F$11:$P$29,8),IF(AND(H162&gt;=1956,H162&lt;1961),VLOOKUP(K162,Masterh!$F$11:$P$29,7),IF(AND(H162&gt;=1961,H162&lt;1966),VLOOKUP(K162,Masterh!$F$11:$P$29,6),IF(AND(H162&gt;=1966,H162&lt;1971),VLOOKUP(K162,Masterh!$F$11:$P$29,5),IF(AND(H162&gt;=1971,H162&lt;1976),VLOOKUP(K162,Masterh!$F$11:$P$29,4),IF(AND(H162&gt;=1976,H162&lt;1981),VLOOKUP(K162,Masterh!$F$11:$P$29,3),IF(AND(H162&gt;=1981,H162&lt;1986),VLOOKUP(K162,Masterh!$F$11:$P$29,2),"SENIOR")))))))))))</f>
        <v>#N/A</v>
      </c>
      <c r="AO162" s="37" t="e">
        <f>IF(AND(H162&lt;1951),VLOOKUP(K162,Masterf!$F$11:$N$25,9),IF(AND(H162&gt;=1951,H162&lt;1956),VLOOKUP(K162,Masterf!$F$11:$N$25,8),IF(AND(H162&gt;=1956,H162&lt;1961),VLOOKUP(K162,Masterf!$F$11:$N$25,7),IF(AND(H162&gt;=1961,H162&lt;1966),VLOOKUP(K162,Masterf!$F$11:$N$25,6),IF(AND(H162&gt;=1966,H162&lt;1971),VLOOKUP(K162,Masterf!$F$11:$N$25,5),IF(AND(H162&gt;=1971,H162&lt;1976),VLOOKUP(K162,Masterf!$F$11:$N$25,4),IF(AND(H162&gt;=1976,H162&lt;1981),VLOOKUP(K162,Masterf!$F$11:$N$25,3),IF(AND(H162&gt;=1981,H162&lt;1986),VLOOKUP(K162,Masterf!$F$11:$N$25,2),"SENIOR"))))))))</f>
        <v>#N/A</v>
      </c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</row>
    <row r="163" spans="2:124" s="5" customFormat="1" ht="30" customHeight="1" x14ac:dyDescent="0.2">
      <c r="B163" s="170"/>
      <c r="C163" s="171"/>
      <c r="D163" s="172"/>
      <c r="E163" s="173"/>
      <c r="F163" s="174" t="s">
        <v>30</v>
      </c>
      <c r="G163" s="175" t="s">
        <v>30</v>
      </c>
      <c r="H163" s="176"/>
      <c r="I163" s="177"/>
      <c r="J163" s="178" t="s">
        <v>30</v>
      </c>
      <c r="K163" s="179"/>
      <c r="L163" s="180"/>
      <c r="M163" s="181"/>
      <c r="N163" s="181"/>
      <c r="O163" s="182" t="str">
        <f t="shared" si="3"/>
        <v/>
      </c>
      <c r="P163" s="180"/>
      <c r="Q163" s="181"/>
      <c r="R163" s="181"/>
      <c r="S163" s="182" t="str">
        <f t="shared" si="4"/>
        <v/>
      </c>
      <c r="T163" s="207" t="str">
        <f t="shared" si="5"/>
        <v/>
      </c>
      <c r="U163" s="183" t="str">
        <f t="shared" si="16"/>
        <v xml:space="preserve">   </v>
      </c>
      <c r="V163" s="184" t="str">
        <f t="shared" si="6"/>
        <v xml:space="preserve"> </v>
      </c>
      <c r="W163" s="185" t="str">
        <f t="shared" si="7"/>
        <v/>
      </c>
      <c r="X163" s="209" t="str">
        <f>IF(E163="","",W163*VLOOKUP(2020-H163,Masterh!C$17:D$72,2,FALSE))</f>
        <v/>
      </c>
      <c r="Y163" s="73"/>
      <c r="AA163" s="37"/>
      <c r="AB163" s="32" t="e">
        <f>IF(E163="H",T163-HLOOKUP(V163,Masterh!$C$1:$CX$9,2,FALSE),T163-HLOOKUP(V163,Masterf!$C$1:$CD$9,2,FALSE))</f>
        <v>#VALUE!</v>
      </c>
      <c r="AC163" s="32" t="e">
        <f>IF(E163="H",T163-HLOOKUP(V163,Masterh!$C$1:$CX$9,3,FALSE),T163-HLOOKUP(V163,Masterf!$C$1:$CD$9,3,FALSE))</f>
        <v>#VALUE!</v>
      </c>
      <c r="AD163" s="32" t="e">
        <f>IF(E163="H",T163-HLOOKUP(V163,Masterh!$C$1:$CX$9,4,FALSE),T163-HLOOKUP(V163,Masterf!$C$1:$CD$9,4,FALSE))</f>
        <v>#VALUE!</v>
      </c>
      <c r="AE163" s="32" t="e">
        <f>IF(E163="H",T163-HLOOKUP(V163,Masterh!$C$1:$CX$9,5,FALSE),T163-HLOOKUP(V163,Masterf!$C$1:$CD$9,5,FALSE))</f>
        <v>#VALUE!</v>
      </c>
      <c r="AF163" s="32" t="e">
        <f>IF(E163="H",T163-HLOOKUP(V163,Masterh!$C$1:$CX$9,6,FALSE),T163-HLOOKUP(V163,Masterf!$C$1:$CD$9,6,FALSE))</f>
        <v>#VALUE!</v>
      </c>
      <c r="AG163" s="32" t="e">
        <f>IF(E163="H",T163-HLOOKUP(V163,Masterh!$C$1:$CX$9,7,FALSE),T163-HLOOKUP(V163,Masterf!$C$1:$CD$9,7,FALSE))</f>
        <v>#VALUE!</v>
      </c>
      <c r="AH163" s="32" t="e">
        <f>IF(E163="H",T163-HLOOKUP(V163,Masterh!$C$1:$CX$9,8,FALSE),T163-HLOOKUP(V163,Masterf!$C$1:$CD$9,8,FALSE))</f>
        <v>#VALUE!</v>
      </c>
      <c r="AI163" s="32" t="e">
        <f>IF(E163="H",T163-HLOOKUP(V163,Masterh!$C$1:$CX$9,9,FALSE),T163-HLOOKUP(V163,Masterf!$C$1:$CD$9,9,FALSE))</f>
        <v>#VALUE!</v>
      </c>
      <c r="AJ163" s="51" t="str">
        <f t="shared" si="13"/>
        <v xml:space="preserve"> </v>
      </c>
      <c r="AK163" s="37"/>
      <c r="AL163" s="52" t="str">
        <f t="shared" si="14"/>
        <v xml:space="preserve"> </v>
      </c>
      <c r="AM163" s="53" t="str">
        <f t="shared" si="15"/>
        <v xml:space="preserve"> </v>
      </c>
      <c r="AN163" s="37" t="e">
        <f>IF(AND(H163&lt;1920),VLOOKUP(K163,Masterh!$F$11:$P$29,11),IF(AND(H163&gt;=1920,H163&lt;1941),VLOOKUP(K163,Masterh!$F$11:$P$29,11),IF(AND(H163&gt;=1941,H163&lt;1946),VLOOKUP(K163,Masterh!$F$11:$P$29,10),IF(AND(H163&gt;=1946,H163&lt;1951),VLOOKUP(K163,Masterh!$F$11:$P$29,9),IF(AND(H163&gt;=1951,H163&lt;1956),VLOOKUP(K163,Masterh!$F$11:$P$29,8),IF(AND(H163&gt;=1956,H163&lt;1961),VLOOKUP(K163,Masterh!$F$11:$P$29,7),IF(AND(H163&gt;=1961,H163&lt;1966),VLOOKUP(K163,Masterh!$F$11:$P$29,6),IF(AND(H163&gt;=1966,H163&lt;1971),VLOOKUP(K163,Masterh!$F$11:$P$29,5),IF(AND(H163&gt;=1971,H163&lt;1976),VLOOKUP(K163,Masterh!$F$11:$P$29,4),IF(AND(H163&gt;=1976,H163&lt;1981),VLOOKUP(K163,Masterh!$F$11:$P$29,3),IF(AND(H163&gt;=1981,H163&lt;1986),VLOOKUP(K163,Masterh!$F$11:$P$29,2),"SENIOR")))))))))))</f>
        <v>#N/A</v>
      </c>
      <c r="AO163" s="37" t="e">
        <f>IF(AND(H163&lt;1951),VLOOKUP(K163,Masterf!$F$11:$N$25,9),IF(AND(H163&gt;=1951,H163&lt;1956),VLOOKUP(K163,Masterf!$F$11:$N$25,8),IF(AND(H163&gt;=1956,H163&lt;1961),VLOOKUP(K163,Masterf!$F$11:$N$25,7),IF(AND(H163&gt;=1961,H163&lt;1966),VLOOKUP(K163,Masterf!$F$11:$N$25,6),IF(AND(H163&gt;=1966,H163&lt;1971),VLOOKUP(K163,Masterf!$F$11:$N$25,5),IF(AND(H163&gt;=1971,H163&lt;1976),VLOOKUP(K163,Masterf!$F$11:$N$25,4),IF(AND(H163&gt;=1976,H163&lt;1981),VLOOKUP(K163,Masterf!$F$11:$N$25,3),IF(AND(H163&gt;=1981,H163&lt;1986),VLOOKUP(K163,Masterf!$F$11:$N$25,2),"SENIOR"))))))))</f>
        <v>#N/A</v>
      </c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</row>
    <row r="164" spans="2:124" s="5" customFormat="1" ht="30" customHeight="1" x14ac:dyDescent="0.2">
      <c r="B164" s="170"/>
      <c r="C164" s="171"/>
      <c r="D164" s="172"/>
      <c r="E164" s="173"/>
      <c r="F164" s="174" t="s">
        <v>30</v>
      </c>
      <c r="G164" s="175" t="s">
        <v>30</v>
      </c>
      <c r="H164" s="176"/>
      <c r="I164" s="177"/>
      <c r="J164" s="178" t="s">
        <v>30</v>
      </c>
      <c r="K164" s="179"/>
      <c r="L164" s="180"/>
      <c r="M164" s="181"/>
      <c r="N164" s="181"/>
      <c r="O164" s="182" t="str">
        <f t="shared" si="3"/>
        <v/>
      </c>
      <c r="P164" s="180"/>
      <c r="Q164" s="181"/>
      <c r="R164" s="181"/>
      <c r="S164" s="182" t="str">
        <f t="shared" si="4"/>
        <v/>
      </c>
      <c r="T164" s="207" t="str">
        <f t="shared" si="5"/>
        <v/>
      </c>
      <c r="U164" s="183" t="str">
        <f t="shared" si="16"/>
        <v xml:space="preserve">   </v>
      </c>
      <c r="V164" s="184" t="str">
        <f t="shared" si="6"/>
        <v xml:space="preserve"> </v>
      </c>
      <c r="W164" s="185" t="str">
        <f t="shared" si="7"/>
        <v/>
      </c>
      <c r="X164" s="209" t="str">
        <f>IF(E164="","",W164*VLOOKUP(2020-H164,Masterh!C$17:D$72,2,FALSE))</f>
        <v/>
      </c>
      <c r="Y164" s="73"/>
      <c r="AA164" s="37"/>
      <c r="AB164" s="32" t="e">
        <f>IF(E164="H",T164-HLOOKUP(V164,Masterh!$C$1:$CX$9,2,FALSE),T164-HLOOKUP(V164,Masterf!$C$1:$CD$9,2,FALSE))</f>
        <v>#VALUE!</v>
      </c>
      <c r="AC164" s="32" t="e">
        <f>IF(E164="H",T164-HLOOKUP(V164,Masterh!$C$1:$CX$9,3,FALSE),T164-HLOOKUP(V164,Masterf!$C$1:$CD$9,3,FALSE))</f>
        <v>#VALUE!</v>
      </c>
      <c r="AD164" s="32" t="e">
        <f>IF(E164="H",T164-HLOOKUP(V164,Masterh!$C$1:$CX$9,4,FALSE),T164-HLOOKUP(V164,Masterf!$C$1:$CD$9,4,FALSE))</f>
        <v>#VALUE!</v>
      </c>
      <c r="AE164" s="32" t="e">
        <f>IF(E164="H",T164-HLOOKUP(V164,Masterh!$C$1:$CX$9,5,FALSE),T164-HLOOKUP(V164,Masterf!$C$1:$CD$9,5,FALSE))</f>
        <v>#VALUE!</v>
      </c>
      <c r="AF164" s="32" t="e">
        <f>IF(E164="H",T164-HLOOKUP(V164,Masterh!$C$1:$CX$9,6,FALSE),T164-HLOOKUP(V164,Masterf!$C$1:$CD$9,6,FALSE))</f>
        <v>#VALUE!</v>
      </c>
      <c r="AG164" s="32" t="e">
        <f>IF(E164="H",T164-HLOOKUP(V164,Masterh!$C$1:$CX$9,7,FALSE),T164-HLOOKUP(V164,Masterf!$C$1:$CD$9,7,FALSE))</f>
        <v>#VALUE!</v>
      </c>
      <c r="AH164" s="32" t="e">
        <f>IF(E164="H",T164-HLOOKUP(V164,Masterh!$C$1:$CX$9,8,FALSE),T164-HLOOKUP(V164,Masterf!$C$1:$CD$9,8,FALSE))</f>
        <v>#VALUE!</v>
      </c>
      <c r="AI164" s="32" t="e">
        <f>IF(E164="H",T164-HLOOKUP(V164,Masterh!$C$1:$CX$9,9,FALSE),T164-HLOOKUP(V164,Masterf!$C$1:$CD$9,9,FALSE))</f>
        <v>#VALUE!</v>
      </c>
      <c r="AJ164" s="51" t="str">
        <f t="shared" si="13"/>
        <v xml:space="preserve"> </v>
      </c>
      <c r="AK164" s="37"/>
      <c r="AL164" s="52" t="str">
        <f t="shared" si="14"/>
        <v xml:space="preserve"> </v>
      </c>
      <c r="AM164" s="53" t="str">
        <f t="shared" si="15"/>
        <v xml:space="preserve"> </v>
      </c>
      <c r="AN164" s="37" t="e">
        <f>IF(AND(H164&lt;1920),VLOOKUP(K164,Masterh!$F$11:$P$29,11),IF(AND(H164&gt;=1920,H164&lt;1941),VLOOKUP(K164,Masterh!$F$11:$P$29,11),IF(AND(H164&gt;=1941,H164&lt;1946),VLOOKUP(K164,Masterh!$F$11:$P$29,10),IF(AND(H164&gt;=1946,H164&lt;1951),VLOOKUP(K164,Masterh!$F$11:$P$29,9),IF(AND(H164&gt;=1951,H164&lt;1956),VLOOKUP(K164,Masterh!$F$11:$P$29,8),IF(AND(H164&gt;=1956,H164&lt;1961),VLOOKUP(K164,Masterh!$F$11:$P$29,7),IF(AND(H164&gt;=1961,H164&lt;1966),VLOOKUP(K164,Masterh!$F$11:$P$29,6),IF(AND(H164&gt;=1966,H164&lt;1971),VLOOKUP(K164,Masterh!$F$11:$P$29,5),IF(AND(H164&gt;=1971,H164&lt;1976),VLOOKUP(K164,Masterh!$F$11:$P$29,4),IF(AND(H164&gt;=1976,H164&lt;1981),VLOOKUP(K164,Masterh!$F$11:$P$29,3),IF(AND(H164&gt;=1981,H164&lt;1986),VLOOKUP(K164,Masterh!$F$11:$P$29,2),"SENIOR")))))))))))</f>
        <v>#N/A</v>
      </c>
      <c r="AO164" s="37" t="e">
        <f>IF(AND(H164&lt;1951),VLOOKUP(K164,Masterf!$F$11:$N$25,9),IF(AND(H164&gt;=1951,H164&lt;1956),VLOOKUP(K164,Masterf!$F$11:$N$25,8),IF(AND(H164&gt;=1956,H164&lt;1961),VLOOKUP(K164,Masterf!$F$11:$N$25,7),IF(AND(H164&gt;=1961,H164&lt;1966),VLOOKUP(K164,Masterf!$F$11:$N$25,6),IF(AND(H164&gt;=1966,H164&lt;1971),VLOOKUP(K164,Masterf!$F$11:$N$25,5),IF(AND(H164&gt;=1971,H164&lt;1976),VLOOKUP(K164,Masterf!$F$11:$N$25,4),IF(AND(H164&gt;=1976,H164&lt;1981),VLOOKUP(K164,Masterf!$F$11:$N$25,3),IF(AND(H164&gt;=1981,H164&lt;1986),VLOOKUP(K164,Masterf!$F$11:$N$25,2),"SENIOR"))))))))</f>
        <v>#N/A</v>
      </c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</row>
    <row r="165" spans="2:124" s="5" customFormat="1" ht="30" customHeight="1" x14ac:dyDescent="0.2">
      <c r="B165" s="170"/>
      <c r="C165" s="171"/>
      <c r="D165" s="172"/>
      <c r="E165" s="173"/>
      <c r="F165" s="174"/>
      <c r="G165" s="175"/>
      <c r="H165" s="176"/>
      <c r="I165" s="177"/>
      <c r="J165" s="178"/>
      <c r="K165" s="179"/>
      <c r="L165" s="180"/>
      <c r="M165" s="181"/>
      <c r="N165" s="181"/>
      <c r="O165" s="182" t="str">
        <f t="shared" si="3"/>
        <v/>
      </c>
      <c r="P165" s="180"/>
      <c r="Q165" s="181"/>
      <c r="R165" s="181"/>
      <c r="S165" s="182" t="str">
        <f t="shared" si="4"/>
        <v/>
      </c>
      <c r="T165" s="207" t="str">
        <f t="shared" si="5"/>
        <v/>
      </c>
      <c r="U165" s="183" t="str">
        <f t="shared" si="16"/>
        <v xml:space="preserve">   </v>
      </c>
      <c r="V165" s="184" t="str">
        <f t="shared" si="6"/>
        <v xml:space="preserve"> </v>
      </c>
      <c r="W165" s="185" t="str">
        <f t="shared" si="7"/>
        <v/>
      </c>
      <c r="X165" s="209" t="str">
        <f>IF(E165="","",W165*VLOOKUP(2020-H165,Masterh!C$17:D$72,2,FALSE))</f>
        <v/>
      </c>
      <c r="Y165" s="73"/>
      <c r="AA165" s="37"/>
      <c r="AB165" s="32" t="e">
        <f>IF(E165="H",T165-HLOOKUP(V165,Masterh!$C$1:$CX$9,2,FALSE),T165-HLOOKUP(V165,Masterf!$C$1:$CD$9,2,FALSE))</f>
        <v>#VALUE!</v>
      </c>
      <c r="AC165" s="32" t="e">
        <f>IF(E165="H",T165-HLOOKUP(V165,Masterh!$C$1:$CX$9,3,FALSE),T165-HLOOKUP(V165,Masterf!$C$1:$CD$9,3,FALSE))</f>
        <v>#VALUE!</v>
      </c>
      <c r="AD165" s="32" t="e">
        <f>IF(E165="H",T165-HLOOKUP(V165,Masterh!$C$1:$CX$9,4,FALSE),T165-HLOOKUP(V165,Masterf!$C$1:$CD$9,4,FALSE))</f>
        <v>#VALUE!</v>
      </c>
      <c r="AE165" s="32" t="e">
        <f>IF(E165="H",T165-HLOOKUP(V165,Masterh!$C$1:$CX$9,5,FALSE),T165-HLOOKUP(V165,Masterf!$C$1:$CD$9,5,FALSE))</f>
        <v>#VALUE!</v>
      </c>
      <c r="AF165" s="32" t="e">
        <f>IF(E165="H",T165-HLOOKUP(V165,Masterh!$C$1:$CX$9,6,FALSE),T165-HLOOKUP(V165,Masterf!$C$1:$CD$9,6,FALSE))</f>
        <v>#VALUE!</v>
      </c>
      <c r="AG165" s="32" t="e">
        <f>IF(E165="H",T165-HLOOKUP(V165,Masterh!$C$1:$CX$9,7,FALSE),T165-HLOOKUP(V165,Masterf!$C$1:$CD$9,7,FALSE))</f>
        <v>#VALUE!</v>
      </c>
      <c r="AH165" s="32" t="e">
        <f>IF(E165="H",T165-HLOOKUP(V165,Masterh!$C$1:$CX$9,8,FALSE),T165-HLOOKUP(V165,Masterf!$C$1:$CD$9,8,FALSE))</f>
        <v>#VALUE!</v>
      </c>
      <c r="AI165" s="32" t="e">
        <f>IF(E165="H",T165-HLOOKUP(V165,Masterh!$C$1:$CX$9,9,FALSE),T165-HLOOKUP(V165,Masterf!$C$1:$CD$9,9,FALSE))</f>
        <v>#VALUE!</v>
      </c>
      <c r="AJ165" s="51" t="str">
        <f t="shared" si="13"/>
        <v xml:space="preserve"> </v>
      </c>
      <c r="AK165" s="37"/>
      <c r="AL165" s="52" t="str">
        <f t="shared" si="14"/>
        <v xml:space="preserve"> </v>
      </c>
      <c r="AM165" s="53" t="str">
        <f t="shared" si="15"/>
        <v xml:space="preserve"> </v>
      </c>
      <c r="AN165" s="37" t="e">
        <f>IF(AND(H165&lt;1920),VLOOKUP(K165,Masterh!$F$11:$P$29,11),IF(AND(H165&gt;=1920,H165&lt;1941),VLOOKUP(K165,Masterh!$F$11:$P$29,11),IF(AND(H165&gt;=1941,H165&lt;1946),VLOOKUP(K165,Masterh!$F$11:$P$29,10),IF(AND(H165&gt;=1946,H165&lt;1951),VLOOKUP(K165,Masterh!$F$11:$P$29,9),IF(AND(H165&gt;=1951,H165&lt;1956),VLOOKUP(K165,Masterh!$F$11:$P$29,8),IF(AND(H165&gt;=1956,H165&lt;1961),VLOOKUP(K165,Masterh!$F$11:$P$29,7),IF(AND(H165&gt;=1961,H165&lt;1966),VLOOKUP(K165,Masterh!$F$11:$P$29,6),IF(AND(H165&gt;=1966,H165&lt;1971),VLOOKUP(K165,Masterh!$F$11:$P$29,5),IF(AND(H165&gt;=1971,H165&lt;1976),VLOOKUP(K165,Masterh!$F$11:$P$29,4),IF(AND(H165&gt;=1976,H165&lt;1981),VLOOKUP(K165,Masterh!$F$11:$P$29,3),IF(AND(H165&gt;=1981,H165&lt;1986),VLOOKUP(K165,Masterh!$F$11:$P$29,2),"SENIOR")))))))))))</f>
        <v>#N/A</v>
      </c>
      <c r="AO165" s="37" t="e">
        <f>IF(AND(H165&lt;1951),VLOOKUP(K165,Masterf!$F$11:$N$25,9),IF(AND(H165&gt;=1951,H165&lt;1956),VLOOKUP(K165,Masterf!$F$11:$N$25,8),IF(AND(H165&gt;=1956,H165&lt;1961),VLOOKUP(K165,Masterf!$F$11:$N$25,7),IF(AND(H165&gt;=1961,H165&lt;1966),VLOOKUP(K165,Masterf!$F$11:$N$25,6),IF(AND(H165&gt;=1966,H165&lt;1971),VLOOKUP(K165,Masterf!$F$11:$N$25,5),IF(AND(H165&gt;=1971,H165&lt;1976),VLOOKUP(K165,Masterf!$F$11:$N$25,4),IF(AND(H165&gt;=1976,H165&lt;1981),VLOOKUP(K165,Masterf!$F$11:$N$25,3),IF(AND(H165&gt;=1981,H165&lt;1986),VLOOKUP(K165,Masterf!$F$11:$N$25,2),"SENIOR"))))))))</f>
        <v>#N/A</v>
      </c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</row>
    <row r="166" spans="2:124" s="5" customFormat="1" ht="30" customHeight="1" x14ac:dyDescent="0.2">
      <c r="B166" s="170"/>
      <c r="C166" s="171"/>
      <c r="D166" s="172"/>
      <c r="E166" s="173"/>
      <c r="F166" s="174" t="s">
        <v>30</v>
      </c>
      <c r="G166" s="175" t="s">
        <v>30</v>
      </c>
      <c r="H166" s="176"/>
      <c r="I166" s="177"/>
      <c r="J166" s="178" t="s">
        <v>30</v>
      </c>
      <c r="K166" s="179"/>
      <c r="L166" s="180"/>
      <c r="M166" s="181"/>
      <c r="N166" s="181"/>
      <c r="O166" s="182" t="str">
        <f t="shared" si="3"/>
        <v/>
      </c>
      <c r="P166" s="180"/>
      <c r="Q166" s="181"/>
      <c r="R166" s="181"/>
      <c r="S166" s="182" t="str">
        <f t="shared" si="4"/>
        <v/>
      </c>
      <c r="T166" s="207" t="str">
        <f t="shared" si="5"/>
        <v/>
      </c>
      <c r="U166" s="183" t="str">
        <f t="shared" si="16"/>
        <v xml:space="preserve">   </v>
      </c>
      <c r="V166" s="184" t="str">
        <f t="shared" si="6"/>
        <v xml:space="preserve"> </v>
      </c>
      <c r="W166" s="185" t="str">
        <f t="shared" si="7"/>
        <v/>
      </c>
      <c r="X166" s="209" t="str">
        <f>IF(E166="","",W166*VLOOKUP(2020-H166,Masterh!C$17:D$72,2,FALSE))</f>
        <v/>
      </c>
      <c r="Y166" s="73"/>
      <c r="AA166" s="37"/>
      <c r="AB166" s="32" t="e">
        <f>IF(E166="H",T166-HLOOKUP(V166,Masterh!$C$1:$CX$9,2,FALSE),T166-HLOOKUP(V166,Masterf!$C$1:$CD$9,2,FALSE))</f>
        <v>#VALUE!</v>
      </c>
      <c r="AC166" s="32" t="e">
        <f>IF(E166="H",T166-HLOOKUP(V166,Masterh!$C$1:$CX$9,3,FALSE),T166-HLOOKUP(V166,Masterf!$C$1:$CD$9,3,FALSE))</f>
        <v>#VALUE!</v>
      </c>
      <c r="AD166" s="32" t="e">
        <f>IF(E166="H",T166-HLOOKUP(V166,Masterh!$C$1:$CX$9,4,FALSE),T166-HLOOKUP(V166,Masterf!$C$1:$CD$9,4,FALSE))</f>
        <v>#VALUE!</v>
      </c>
      <c r="AE166" s="32" t="e">
        <f>IF(E166="H",T166-HLOOKUP(V166,Masterh!$C$1:$CX$9,5,FALSE),T166-HLOOKUP(V166,Masterf!$C$1:$CD$9,5,FALSE))</f>
        <v>#VALUE!</v>
      </c>
      <c r="AF166" s="32" t="e">
        <f>IF(E166="H",T166-HLOOKUP(V166,Masterh!$C$1:$CX$9,6,FALSE),T166-HLOOKUP(V166,Masterf!$C$1:$CD$9,6,FALSE))</f>
        <v>#VALUE!</v>
      </c>
      <c r="AG166" s="32" t="e">
        <f>IF(E166="H",T166-HLOOKUP(V166,Masterh!$C$1:$CX$9,7,FALSE),T166-HLOOKUP(V166,Masterf!$C$1:$CD$9,7,FALSE))</f>
        <v>#VALUE!</v>
      </c>
      <c r="AH166" s="32" t="e">
        <f>IF(E166="H",T166-HLOOKUP(V166,Masterh!$C$1:$CX$9,8,FALSE),T166-HLOOKUP(V166,Masterf!$C$1:$CD$9,8,FALSE))</f>
        <v>#VALUE!</v>
      </c>
      <c r="AI166" s="32" t="e">
        <f>IF(E166="H",T166-HLOOKUP(V166,Masterh!$C$1:$CX$9,9,FALSE),T166-HLOOKUP(V166,Masterf!$C$1:$CD$9,9,FALSE))</f>
        <v>#VALUE!</v>
      </c>
      <c r="AJ166" s="51" t="str">
        <f t="shared" si="13"/>
        <v xml:space="preserve"> </v>
      </c>
      <c r="AK166" s="37"/>
      <c r="AL166" s="52" t="str">
        <f t="shared" si="14"/>
        <v xml:space="preserve"> </v>
      </c>
      <c r="AM166" s="53" t="str">
        <f t="shared" si="15"/>
        <v xml:space="preserve"> </v>
      </c>
      <c r="AN166" s="37" t="e">
        <f>IF(AND(H166&lt;1920),VLOOKUP(K166,Masterh!$F$11:$P$29,11),IF(AND(H166&gt;=1920,H166&lt;1941),VLOOKUP(K166,Masterh!$F$11:$P$29,11),IF(AND(H166&gt;=1941,H166&lt;1946),VLOOKUP(K166,Masterh!$F$11:$P$29,10),IF(AND(H166&gt;=1946,H166&lt;1951),VLOOKUP(K166,Masterh!$F$11:$P$29,9),IF(AND(H166&gt;=1951,H166&lt;1956),VLOOKUP(K166,Masterh!$F$11:$P$29,8),IF(AND(H166&gt;=1956,H166&lt;1961),VLOOKUP(K166,Masterh!$F$11:$P$29,7),IF(AND(H166&gt;=1961,H166&lt;1966),VLOOKUP(K166,Masterh!$F$11:$P$29,6),IF(AND(H166&gt;=1966,H166&lt;1971),VLOOKUP(K166,Masterh!$F$11:$P$29,5),IF(AND(H166&gt;=1971,H166&lt;1976),VLOOKUP(K166,Masterh!$F$11:$P$29,4),IF(AND(H166&gt;=1976,H166&lt;1981),VLOOKUP(K166,Masterh!$F$11:$P$29,3),IF(AND(H166&gt;=1981,H166&lt;1986),VLOOKUP(K166,Masterh!$F$11:$P$29,2),"SENIOR")))))))))))</f>
        <v>#N/A</v>
      </c>
      <c r="AO166" s="37" t="e">
        <f>IF(AND(H166&lt;1951),VLOOKUP(K166,Masterf!$F$11:$N$25,9),IF(AND(H166&gt;=1951,H166&lt;1956),VLOOKUP(K166,Masterf!$F$11:$N$25,8),IF(AND(H166&gt;=1956,H166&lt;1961),VLOOKUP(K166,Masterf!$F$11:$N$25,7),IF(AND(H166&gt;=1961,H166&lt;1966),VLOOKUP(K166,Masterf!$F$11:$N$25,6),IF(AND(H166&gt;=1966,H166&lt;1971),VLOOKUP(K166,Masterf!$F$11:$N$25,5),IF(AND(H166&gt;=1971,H166&lt;1976),VLOOKUP(K166,Masterf!$F$11:$N$25,4),IF(AND(H166&gt;=1976,H166&lt;1981),VLOOKUP(K166,Masterf!$F$11:$N$25,3),IF(AND(H166&gt;=1981,H166&lt;1986),VLOOKUP(K166,Masterf!$F$11:$N$25,2),"SENIOR"))))))))</f>
        <v>#N/A</v>
      </c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</row>
    <row r="167" spans="2:124" s="5" customFormat="1" ht="30" customHeight="1" x14ac:dyDescent="0.2">
      <c r="B167" s="170"/>
      <c r="C167" s="171"/>
      <c r="D167" s="172"/>
      <c r="E167" s="173"/>
      <c r="F167" s="174" t="s">
        <v>30</v>
      </c>
      <c r="G167" s="175" t="s">
        <v>30</v>
      </c>
      <c r="H167" s="176"/>
      <c r="I167" s="177"/>
      <c r="J167" s="178" t="s">
        <v>30</v>
      </c>
      <c r="K167" s="179"/>
      <c r="L167" s="180"/>
      <c r="M167" s="181"/>
      <c r="N167" s="181"/>
      <c r="O167" s="182" t="str">
        <f t="shared" si="3"/>
        <v/>
      </c>
      <c r="P167" s="180"/>
      <c r="Q167" s="181"/>
      <c r="R167" s="181"/>
      <c r="S167" s="182" t="str">
        <f t="shared" si="4"/>
        <v/>
      </c>
      <c r="T167" s="207" t="str">
        <f t="shared" si="5"/>
        <v/>
      </c>
      <c r="U167" s="183" t="str">
        <f t="shared" si="16"/>
        <v xml:space="preserve">   </v>
      </c>
      <c r="V167" s="184" t="str">
        <f t="shared" si="6"/>
        <v xml:space="preserve"> </v>
      </c>
      <c r="W167" s="185" t="str">
        <f t="shared" si="7"/>
        <v/>
      </c>
      <c r="X167" s="209" t="str">
        <f>IF(E167="","",W167*VLOOKUP(2020-H167,Masterh!C$17:D$72,2,FALSE))</f>
        <v/>
      </c>
      <c r="Y167" s="73"/>
      <c r="AA167" s="37"/>
      <c r="AB167" s="32" t="e">
        <f>IF(E167="H",T167-HLOOKUP(V167,Masterh!$C$1:$CX$9,2,FALSE),T167-HLOOKUP(V167,Masterf!$C$1:$CD$9,2,FALSE))</f>
        <v>#VALUE!</v>
      </c>
      <c r="AC167" s="32" t="e">
        <f>IF(E167="H",T167-HLOOKUP(V167,Masterh!$C$1:$CX$9,3,FALSE),T167-HLOOKUP(V167,Masterf!$C$1:$CD$9,3,FALSE))</f>
        <v>#VALUE!</v>
      </c>
      <c r="AD167" s="32" t="e">
        <f>IF(E167="H",T167-HLOOKUP(V167,Masterh!$C$1:$CX$9,4,FALSE),T167-HLOOKUP(V167,Masterf!$C$1:$CD$9,4,FALSE))</f>
        <v>#VALUE!</v>
      </c>
      <c r="AE167" s="32" t="e">
        <f>IF(E167="H",T167-HLOOKUP(V167,Masterh!$C$1:$CX$9,5,FALSE),T167-HLOOKUP(V167,Masterf!$C$1:$CD$9,5,FALSE))</f>
        <v>#VALUE!</v>
      </c>
      <c r="AF167" s="32" t="e">
        <f>IF(E167="H",T167-HLOOKUP(V167,Masterh!$C$1:$CX$9,6,FALSE),T167-HLOOKUP(V167,Masterf!$C$1:$CD$9,6,FALSE))</f>
        <v>#VALUE!</v>
      </c>
      <c r="AG167" s="32" t="e">
        <f>IF(E167="H",T167-HLOOKUP(V167,Masterh!$C$1:$CX$9,7,FALSE),T167-HLOOKUP(V167,Masterf!$C$1:$CD$9,7,FALSE))</f>
        <v>#VALUE!</v>
      </c>
      <c r="AH167" s="32" t="e">
        <f>IF(E167="H",T167-HLOOKUP(V167,Masterh!$C$1:$CX$9,8,FALSE),T167-HLOOKUP(V167,Masterf!$C$1:$CD$9,8,FALSE))</f>
        <v>#VALUE!</v>
      </c>
      <c r="AI167" s="32" t="e">
        <f>IF(E167="H",T167-HLOOKUP(V167,Masterh!$C$1:$CX$9,9,FALSE),T167-HLOOKUP(V167,Masterf!$C$1:$CD$9,9,FALSE))</f>
        <v>#VALUE!</v>
      </c>
      <c r="AJ167" s="51" t="str">
        <f t="shared" si="13"/>
        <v xml:space="preserve"> </v>
      </c>
      <c r="AK167" s="37"/>
      <c r="AL167" s="52" t="str">
        <f t="shared" si="14"/>
        <v xml:space="preserve"> </v>
      </c>
      <c r="AM167" s="53" t="str">
        <f t="shared" si="15"/>
        <v xml:space="preserve"> </v>
      </c>
      <c r="AN167" s="37" t="e">
        <f>IF(AND(H167&lt;1920),VLOOKUP(K167,Masterh!$F$11:$P$29,11),IF(AND(H167&gt;=1920,H167&lt;1941),VLOOKUP(K167,Masterh!$F$11:$P$29,11),IF(AND(H167&gt;=1941,H167&lt;1946),VLOOKUP(K167,Masterh!$F$11:$P$29,10),IF(AND(H167&gt;=1946,H167&lt;1951),VLOOKUP(K167,Masterh!$F$11:$P$29,9),IF(AND(H167&gt;=1951,H167&lt;1956),VLOOKUP(K167,Masterh!$F$11:$P$29,8),IF(AND(H167&gt;=1956,H167&lt;1961),VLOOKUP(K167,Masterh!$F$11:$P$29,7),IF(AND(H167&gt;=1961,H167&lt;1966),VLOOKUP(K167,Masterh!$F$11:$P$29,6),IF(AND(H167&gt;=1966,H167&lt;1971),VLOOKUP(K167,Masterh!$F$11:$P$29,5),IF(AND(H167&gt;=1971,H167&lt;1976),VLOOKUP(K167,Masterh!$F$11:$P$29,4),IF(AND(H167&gt;=1976,H167&lt;1981),VLOOKUP(K167,Masterh!$F$11:$P$29,3),IF(AND(H167&gt;=1981,H167&lt;1986),VLOOKUP(K167,Masterh!$F$11:$P$29,2),"SENIOR")))))))))))</f>
        <v>#N/A</v>
      </c>
      <c r="AO167" s="37" t="e">
        <f>IF(AND(H167&lt;1951),VLOOKUP(K167,Masterf!$F$11:$N$25,9),IF(AND(H167&gt;=1951,H167&lt;1956),VLOOKUP(K167,Masterf!$F$11:$N$25,8),IF(AND(H167&gt;=1956,H167&lt;1961),VLOOKUP(K167,Masterf!$F$11:$N$25,7),IF(AND(H167&gt;=1961,H167&lt;1966),VLOOKUP(K167,Masterf!$F$11:$N$25,6),IF(AND(H167&gt;=1966,H167&lt;1971),VLOOKUP(K167,Masterf!$F$11:$N$25,5),IF(AND(H167&gt;=1971,H167&lt;1976),VLOOKUP(K167,Masterf!$F$11:$N$25,4),IF(AND(H167&gt;=1976,H167&lt;1981),VLOOKUP(K167,Masterf!$F$11:$N$25,3),IF(AND(H167&gt;=1981,H167&lt;1986),VLOOKUP(K167,Masterf!$F$11:$N$25,2),"SENIOR"))))))))</f>
        <v>#N/A</v>
      </c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</row>
    <row r="168" spans="2:124" s="5" customFormat="1" ht="30" customHeight="1" x14ac:dyDescent="0.2">
      <c r="B168" s="170"/>
      <c r="C168" s="171"/>
      <c r="D168" s="172"/>
      <c r="E168" s="173"/>
      <c r="F168" s="174" t="s">
        <v>30</v>
      </c>
      <c r="G168" s="175" t="s">
        <v>30</v>
      </c>
      <c r="H168" s="176"/>
      <c r="I168" s="177"/>
      <c r="J168" s="178" t="s">
        <v>30</v>
      </c>
      <c r="K168" s="179"/>
      <c r="L168" s="180"/>
      <c r="M168" s="181"/>
      <c r="N168" s="181"/>
      <c r="O168" s="182" t="str">
        <f t="shared" si="3"/>
        <v/>
      </c>
      <c r="P168" s="180"/>
      <c r="Q168" s="181"/>
      <c r="R168" s="181"/>
      <c r="S168" s="182" t="str">
        <f t="shared" si="4"/>
        <v/>
      </c>
      <c r="T168" s="207" t="str">
        <f t="shared" si="5"/>
        <v/>
      </c>
      <c r="U168" s="183" t="str">
        <f t="shared" si="16"/>
        <v xml:space="preserve">   </v>
      </c>
      <c r="V168" s="184" t="str">
        <f t="shared" si="6"/>
        <v xml:space="preserve"> </v>
      </c>
      <c r="W168" s="185" t="str">
        <f t="shared" si="7"/>
        <v/>
      </c>
      <c r="X168" s="209" t="str">
        <f>IF(E168="","",W168*VLOOKUP(2020-H168,Masterh!C$17:D$72,2,FALSE))</f>
        <v/>
      </c>
      <c r="Y168" s="73"/>
      <c r="AA168" s="37"/>
      <c r="AB168" s="32" t="e">
        <f>IF(E168="H",T168-HLOOKUP(V168,Masterh!$C$1:$CX$9,2,FALSE),T168-HLOOKUP(V168,Masterf!$C$1:$CD$9,2,FALSE))</f>
        <v>#VALUE!</v>
      </c>
      <c r="AC168" s="32" t="e">
        <f>IF(E168="H",T168-HLOOKUP(V168,Masterh!$C$1:$CX$9,3,FALSE),T168-HLOOKUP(V168,Masterf!$C$1:$CD$9,3,FALSE))</f>
        <v>#VALUE!</v>
      </c>
      <c r="AD168" s="32" t="e">
        <f>IF(E168="H",T168-HLOOKUP(V168,Masterh!$C$1:$CX$9,4,FALSE),T168-HLOOKUP(V168,Masterf!$C$1:$CD$9,4,FALSE))</f>
        <v>#VALUE!</v>
      </c>
      <c r="AE168" s="32" t="e">
        <f>IF(E168="H",T168-HLOOKUP(V168,Masterh!$C$1:$CX$9,5,FALSE),T168-HLOOKUP(V168,Masterf!$C$1:$CD$9,5,FALSE))</f>
        <v>#VALUE!</v>
      </c>
      <c r="AF168" s="32" t="e">
        <f>IF(E168="H",T168-HLOOKUP(V168,Masterh!$C$1:$CX$9,6,FALSE),T168-HLOOKUP(V168,Masterf!$C$1:$CD$9,6,FALSE))</f>
        <v>#VALUE!</v>
      </c>
      <c r="AG168" s="32" t="e">
        <f>IF(E168="H",T168-HLOOKUP(V168,Masterh!$C$1:$CX$9,7,FALSE),T168-HLOOKUP(V168,Masterf!$C$1:$CD$9,7,FALSE))</f>
        <v>#VALUE!</v>
      </c>
      <c r="AH168" s="32" t="e">
        <f>IF(E168="H",T168-HLOOKUP(V168,Masterh!$C$1:$CX$9,8,FALSE),T168-HLOOKUP(V168,Masterf!$C$1:$CD$9,8,FALSE))</f>
        <v>#VALUE!</v>
      </c>
      <c r="AI168" s="32" t="e">
        <f>IF(E168="H",T168-HLOOKUP(V168,Masterh!$C$1:$CX$9,9,FALSE),T168-HLOOKUP(V168,Masterf!$C$1:$CD$9,9,FALSE))</f>
        <v>#VALUE!</v>
      </c>
      <c r="AJ168" s="51" t="str">
        <f t="shared" si="13"/>
        <v xml:space="preserve"> </v>
      </c>
      <c r="AK168" s="37"/>
      <c r="AL168" s="52" t="str">
        <f t="shared" si="14"/>
        <v xml:space="preserve"> </v>
      </c>
      <c r="AM168" s="53" t="str">
        <f t="shared" si="15"/>
        <v xml:space="preserve"> </v>
      </c>
      <c r="AN168" s="37" t="e">
        <f>IF(AND(H168&lt;1920),VLOOKUP(K168,Masterh!$F$11:$P$29,11),IF(AND(H168&gt;=1920,H168&lt;1941),VLOOKUP(K168,Masterh!$F$11:$P$29,11),IF(AND(H168&gt;=1941,H168&lt;1946),VLOOKUP(K168,Masterh!$F$11:$P$29,10),IF(AND(H168&gt;=1946,H168&lt;1951),VLOOKUP(K168,Masterh!$F$11:$P$29,9),IF(AND(H168&gt;=1951,H168&lt;1956),VLOOKUP(K168,Masterh!$F$11:$P$29,8),IF(AND(H168&gt;=1956,H168&lt;1961),VLOOKUP(K168,Masterh!$F$11:$P$29,7),IF(AND(H168&gt;=1961,H168&lt;1966),VLOOKUP(K168,Masterh!$F$11:$P$29,6),IF(AND(H168&gt;=1966,H168&lt;1971),VLOOKUP(K168,Masterh!$F$11:$P$29,5),IF(AND(H168&gt;=1971,H168&lt;1976),VLOOKUP(K168,Masterh!$F$11:$P$29,4),IF(AND(H168&gt;=1976,H168&lt;1981),VLOOKUP(K168,Masterh!$F$11:$P$29,3),IF(AND(H168&gt;=1981,H168&lt;1986),VLOOKUP(K168,Masterh!$F$11:$P$29,2),"SENIOR")))))))))))</f>
        <v>#N/A</v>
      </c>
      <c r="AO168" s="37" t="e">
        <f>IF(AND(H168&lt;1951),VLOOKUP(K168,Masterf!$F$11:$N$25,9),IF(AND(H168&gt;=1951,H168&lt;1956),VLOOKUP(K168,Masterf!$F$11:$N$25,8),IF(AND(H168&gt;=1956,H168&lt;1961),VLOOKUP(K168,Masterf!$F$11:$N$25,7),IF(AND(H168&gt;=1961,H168&lt;1966),VLOOKUP(K168,Masterf!$F$11:$N$25,6),IF(AND(H168&gt;=1966,H168&lt;1971),VLOOKUP(K168,Masterf!$F$11:$N$25,5),IF(AND(H168&gt;=1971,H168&lt;1976),VLOOKUP(K168,Masterf!$F$11:$N$25,4),IF(AND(H168&gt;=1976,H168&lt;1981),VLOOKUP(K168,Masterf!$F$11:$N$25,3),IF(AND(H168&gt;=1981,H168&lt;1986),VLOOKUP(K168,Masterf!$F$11:$N$25,2),"SENIOR"))))))))</f>
        <v>#N/A</v>
      </c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</row>
    <row r="169" spans="2:124" s="5" customFormat="1" ht="30" customHeight="1" x14ac:dyDescent="0.2">
      <c r="B169" s="170"/>
      <c r="C169" s="171"/>
      <c r="D169" s="172"/>
      <c r="E169" s="173"/>
      <c r="F169" s="174" t="s">
        <v>30</v>
      </c>
      <c r="G169" s="175" t="s">
        <v>30</v>
      </c>
      <c r="H169" s="176"/>
      <c r="I169" s="177"/>
      <c r="J169" s="178" t="s">
        <v>30</v>
      </c>
      <c r="K169" s="179"/>
      <c r="L169" s="180"/>
      <c r="M169" s="181"/>
      <c r="N169" s="181"/>
      <c r="O169" s="182" t="str">
        <f t="shared" si="3"/>
        <v/>
      </c>
      <c r="P169" s="180"/>
      <c r="Q169" s="181"/>
      <c r="R169" s="181"/>
      <c r="S169" s="182" t="str">
        <f t="shared" si="4"/>
        <v/>
      </c>
      <c r="T169" s="207" t="str">
        <f t="shared" si="5"/>
        <v/>
      </c>
      <c r="U169" s="183" t="str">
        <f t="shared" si="16"/>
        <v xml:space="preserve">   </v>
      </c>
      <c r="V169" s="184" t="str">
        <f t="shared" si="6"/>
        <v xml:space="preserve"> </v>
      </c>
      <c r="W169" s="185" t="str">
        <f t="shared" si="7"/>
        <v/>
      </c>
      <c r="X169" s="209" t="str">
        <f>IF(E169="","",W169*VLOOKUP(2020-H169,Masterh!C$17:D$72,2,FALSE))</f>
        <v/>
      </c>
      <c r="Y169" s="73"/>
      <c r="AA169" s="37"/>
      <c r="AB169" s="32" t="e">
        <f>IF(E169="H",T169-HLOOKUP(V169,Masterh!$C$1:$CX$9,2,FALSE),T169-HLOOKUP(V169,Masterf!$C$1:$CD$9,2,FALSE))</f>
        <v>#VALUE!</v>
      </c>
      <c r="AC169" s="32" t="e">
        <f>IF(E169="H",T169-HLOOKUP(V169,Masterh!$C$1:$CX$9,3,FALSE),T169-HLOOKUP(V169,Masterf!$C$1:$CD$9,3,FALSE))</f>
        <v>#VALUE!</v>
      </c>
      <c r="AD169" s="32" t="e">
        <f>IF(E169="H",T169-HLOOKUP(V169,Masterh!$C$1:$CX$9,4,FALSE),T169-HLOOKUP(V169,Masterf!$C$1:$CD$9,4,FALSE))</f>
        <v>#VALUE!</v>
      </c>
      <c r="AE169" s="32" t="e">
        <f>IF(E169="H",T169-HLOOKUP(V169,Masterh!$C$1:$CX$9,5,FALSE),T169-HLOOKUP(V169,Masterf!$C$1:$CD$9,5,FALSE))</f>
        <v>#VALUE!</v>
      </c>
      <c r="AF169" s="32" t="e">
        <f>IF(E169="H",T169-HLOOKUP(V169,Masterh!$C$1:$CX$9,6,FALSE),T169-HLOOKUP(V169,Masterf!$C$1:$CD$9,6,FALSE))</f>
        <v>#VALUE!</v>
      </c>
      <c r="AG169" s="32" t="e">
        <f>IF(E169="H",T169-HLOOKUP(V169,Masterh!$C$1:$CX$9,7,FALSE),T169-HLOOKUP(V169,Masterf!$C$1:$CD$9,7,FALSE))</f>
        <v>#VALUE!</v>
      </c>
      <c r="AH169" s="32" t="e">
        <f>IF(E169="H",T169-HLOOKUP(V169,Masterh!$C$1:$CX$9,8,FALSE),T169-HLOOKUP(V169,Masterf!$C$1:$CD$9,8,FALSE))</f>
        <v>#VALUE!</v>
      </c>
      <c r="AI169" s="32" t="e">
        <f>IF(E169="H",T169-HLOOKUP(V169,Masterh!$C$1:$CX$9,9,FALSE),T169-HLOOKUP(V169,Masterf!$C$1:$CD$9,9,FALSE))</f>
        <v>#VALUE!</v>
      </c>
      <c r="AJ169" s="51" t="str">
        <f t="shared" si="13"/>
        <v xml:space="preserve"> </v>
      </c>
      <c r="AK169" s="37"/>
      <c r="AL169" s="52" t="str">
        <f t="shared" si="14"/>
        <v xml:space="preserve"> </v>
      </c>
      <c r="AM169" s="53" t="str">
        <f t="shared" si="15"/>
        <v xml:space="preserve"> </v>
      </c>
      <c r="AN169" s="37" t="e">
        <f>IF(AND(H169&lt;1920),VLOOKUP(K169,Masterh!$F$11:$P$29,11),IF(AND(H169&gt;=1920,H169&lt;1941),VLOOKUP(K169,Masterh!$F$11:$P$29,11),IF(AND(H169&gt;=1941,H169&lt;1946),VLOOKUP(K169,Masterh!$F$11:$P$29,10),IF(AND(H169&gt;=1946,H169&lt;1951),VLOOKUP(K169,Masterh!$F$11:$P$29,9),IF(AND(H169&gt;=1951,H169&lt;1956),VLOOKUP(K169,Masterh!$F$11:$P$29,8),IF(AND(H169&gt;=1956,H169&lt;1961),VLOOKUP(K169,Masterh!$F$11:$P$29,7),IF(AND(H169&gt;=1961,H169&lt;1966),VLOOKUP(K169,Masterh!$F$11:$P$29,6),IF(AND(H169&gt;=1966,H169&lt;1971),VLOOKUP(K169,Masterh!$F$11:$P$29,5),IF(AND(H169&gt;=1971,H169&lt;1976),VLOOKUP(K169,Masterh!$F$11:$P$29,4),IF(AND(H169&gt;=1976,H169&lt;1981),VLOOKUP(K169,Masterh!$F$11:$P$29,3),IF(AND(H169&gt;=1981,H169&lt;1986),VLOOKUP(K169,Masterh!$F$11:$P$29,2),"SENIOR")))))))))))</f>
        <v>#N/A</v>
      </c>
      <c r="AO169" s="37" t="e">
        <f>IF(AND(H169&lt;1951),VLOOKUP(K169,Masterf!$F$11:$N$25,9),IF(AND(H169&gt;=1951,H169&lt;1956),VLOOKUP(K169,Masterf!$F$11:$N$25,8),IF(AND(H169&gt;=1956,H169&lt;1961),VLOOKUP(K169,Masterf!$F$11:$N$25,7),IF(AND(H169&gt;=1961,H169&lt;1966),VLOOKUP(K169,Masterf!$F$11:$N$25,6),IF(AND(H169&gt;=1966,H169&lt;1971),VLOOKUP(K169,Masterf!$F$11:$N$25,5),IF(AND(H169&gt;=1971,H169&lt;1976),VLOOKUP(K169,Masterf!$F$11:$N$25,4),IF(AND(H169&gt;=1976,H169&lt;1981),VLOOKUP(K169,Masterf!$F$11:$N$25,3),IF(AND(H169&gt;=1981,H169&lt;1986),VLOOKUP(K169,Masterf!$F$11:$N$25,2),"SENIOR"))))))))</f>
        <v>#N/A</v>
      </c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</row>
    <row r="170" spans="2:124" s="5" customFormat="1" ht="30" customHeight="1" x14ac:dyDescent="0.2">
      <c r="B170" s="170"/>
      <c r="C170" s="171"/>
      <c r="D170" s="172"/>
      <c r="E170" s="173"/>
      <c r="F170" s="174" t="s">
        <v>30</v>
      </c>
      <c r="G170" s="175" t="s">
        <v>30</v>
      </c>
      <c r="H170" s="176"/>
      <c r="I170" s="177"/>
      <c r="J170" s="178" t="s">
        <v>30</v>
      </c>
      <c r="K170" s="179"/>
      <c r="L170" s="180"/>
      <c r="M170" s="181"/>
      <c r="N170" s="181"/>
      <c r="O170" s="182" t="str">
        <f t="shared" si="3"/>
        <v/>
      </c>
      <c r="P170" s="180"/>
      <c r="Q170" s="181"/>
      <c r="R170" s="181"/>
      <c r="S170" s="182" t="str">
        <f t="shared" si="4"/>
        <v/>
      </c>
      <c r="T170" s="207" t="str">
        <f t="shared" si="5"/>
        <v/>
      </c>
      <c r="U170" s="183" t="str">
        <f t="shared" si="16"/>
        <v xml:space="preserve">   </v>
      </c>
      <c r="V170" s="184" t="str">
        <f t="shared" si="6"/>
        <v xml:space="preserve"> </v>
      </c>
      <c r="W170" s="185" t="str">
        <f t="shared" si="7"/>
        <v/>
      </c>
      <c r="X170" s="209" t="str">
        <f>IF(E170="","",W170*VLOOKUP(2020-H170,Masterh!C$17:D$72,2,FALSE))</f>
        <v/>
      </c>
      <c r="Y170" s="73"/>
      <c r="AA170" s="37"/>
      <c r="AB170" s="32" t="e">
        <f>IF(E170="H",T170-HLOOKUP(V170,Masterh!$C$1:$CX$9,2,FALSE),T170-HLOOKUP(V170,Masterf!$C$1:$CD$9,2,FALSE))</f>
        <v>#VALUE!</v>
      </c>
      <c r="AC170" s="32" t="e">
        <f>IF(E170="H",T170-HLOOKUP(V170,Masterh!$C$1:$CX$9,3,FALSE),T170-HLOOKUP(V170,Masterf!$C$1:$CD$9,3,FALSE))</f>
        <v>#VALUE!</v>
      </c>
      <c r="AD170" s="32" t="e">
        <f>IF(E170="H",T170-HLOOKUP(V170,Masterh!$C$1:$CX$9,4,FALSE),T170-HLOOKUP(V170,Masterf!$C$1:$CD$9,4,FALSE))</f>
        <v>#VALUE!</v>
      </c>
      <c r="AE170" s="32" t="e">
        <f>IF(E170="H",T170-HLOOKUP(V170,Masterh!$C$1:$CX$9,5,FALSE),T170-HLOOKUP(V170,Masterf!$C$1:$CD$9,5,FALSE))</f>
        <v>#VALUE!</v>
      </c>
      <c r="AF170" s="32" t="e">
        <f>IF(E170="H",T170-HLOOKUP(V170,Masterh!$C$1:$CX$9,6,FALSE),T170-HLOOKUP(V170,Masterf!$C$1:$CD$9,6,FALSE))</f>
        <v>#VALUE!</v>
      </c>
      <c r="AG170" s="32" t="e">
        <f>IF(E170="H",T170-HLOOKUP(V170,Masterh!$C$1:$CX$9,7,FALSE),T170-HLOOKUP(V170,Masterf!$C$1:$CD$9,7,FALSE))</f>
        <v>#VALUE!</v>
      </c>
      <c r="AH170" s="32" t="e">
        <f>IF(E170="H",T170-HLOOKUP(V170,Masterh!$C$1:$CX$9,8,FALSE),T170-HLOOKUP(V170,Masterf!$C$1:$CD$9,8,FALSE))</f>
        <v>#VALUE!</v>
      </c>
      <c r="AI170" s="32" t="e">
        <f>IF(E170="H",T170-HLOOKUP(V170,Masterh!$C$1:$CX$9,9,FALSE),T170-HLOOKUP(V170,Masterf!$C$1:$CD$9,9,FALSE))</f>
        <v>#VALUE!</v>
      </c>
      <c r="AJ170" s="51" t="str">
        <f t="shared" si="13"/>
        <v xml:space="preserve"> </v>
      </c>
      <c r="AK170" s="37"/>
      <c r="AL170" s="52" t="str">
        <f t="shared" si="14"/>
        <v xml:space="preserve"> </v>
      </c>
      <c r="AM170" s="53" t="str">
        <f t="shared" si="15"/>
        <v xml:space="preserve"> </v>
      </c>
      <c r="AN170" s="37" t="e">
        <f>IF(AND(H170&lt;1920),VLOOKUP(K170,Masterh!$F$11:$P$29,11),IF(AND(H170&gt;=1920,H170&lt;1941),VLOOKUP(K170,Masterh!$F$11:$P$29,11),IF(AND(H170&gt;=1941,H170&lt;1946),VLOOKUP(K170,Masterh!$F$11:$P$29,10),IF(AND(H170&gt;=1946,H170&lt;1951),VLOOKUP(K170,Masterh!$F$11:$P$29,9),IF(AND(H170&gt;=1951,H170&lt;1956),VLOOKUP(K170,Masterh!$F$11:$P$29,8),IF(AND(H170&gt;=1956,H170&lt;1961),VLOOKUP(K170,Masterh!$F$11:$P$29,7),IF(AND(H170&gt;=1961,H170&lt;1966),VLOOKUP(K170,Masterh!$F$11:$P$29,6),IF(AND(H170&gt;=1966,H170&lt;1971),VLOOKUP(K170,Masterh!$F$11:$P$29,5),IF(AND(H170&gt;=1971,H170&lt;1976),VLOOKUP(K170,Masterh!$F$11:$P$29,4),IF(AND(H170&gt;=1976,H170&lt;1981),VLOOKUP(K170,Masterh!$F$11:$P$29,3),IF(AND(H170&gt;=1981,H170&lt;1986),VLOOKUP(K170,Masterh!$F$11:$P$29,2),"SENIOR")))))))))))</f>
        <v>#N/A</v>
      </c>
      <c r="AO170" s="37" t="e">
        <f>IF(AND(H170&lt;1951),VLOOKUP(K170,Masterf!$F$11:$N$25,9),IF(AND(H170&gt;=1951,H170&lt;1956),VLOOKUP(K170,Masterf!$F$11:$N$25,8),IF(AND(H170&gt;=1956,H170&lt;1961),VLOOKUP(K170,Masterf!$F$11:$N$25,7),IF(AND(H170&gt;=1961,H170&lt;1966),VLOOKUP(K170,Masterf!$F$11:$N$25,6),IF(AND(H170&gt;=1966,H170&lt;1971),VLOOKUP(K170,Masterf!$F$11:$N$25,5),IF(AND(H170&gt;=1971,H170&lt;1976),VLOOKUP(K170,Masterf!$F$11:$N$25,4),IF(AND(H170&gt;=1976,H170&lt;1981),VLOOKUP(K170,Masterf!$F$11:$N$25,3),IF(AND(H170&gt;=1981,H170&lt;1986),VLOOKUP(K170,Masterf!$F$11:$N$25,2),"SENIOR"))))))))</f>
        <v>#N/A</v>
      </c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</row>
    <row r="171" spans="2:124" s="5" customFormat="1" ht="30" customHeight="1" x14ac:dyDescent="0.2">
      <c r="B171" s="170"/>
      <c r="C171" s="171"/>
      <c r="D171" s="172"/>
      <c r="E171" s="173"/>
      <c r="F171" s="174" t="s">
        <v>30</v>
      </c>
      <c r="G171" s="175" t="s">
        <v>30</v>
      </c>
      <c r="H171" s="176"/>
      <c r="I171" s="177"/>
      <c r="J171" s="178" t="s">
        <v>30</v>
      </c>
      <c r="K171" s="179"/>
      <c r="L171" s="180"/>
      <c r="M171" s="181"/>
      <c r="N171" s="181"/>
      <c r="O171" s="182" t="str">
        <f t="shared" si="3"/>
        <v/>
      </c>
      <c r="P171" s="180"/>
      <c r="Q171" s="181"/>
      <c r="R171" s="181"/>
      <c r="S171" s="182" t="str">
        <f t="shared" si="4"/>
        <v/>
      </c>
      <c r="T171" s="207" t="str">
        <f t="shared" si="5"/>
        <v/>
      </c>
      <c r="U171" s="183" t="str">
        <f t="shared" si="16"/>
        <v xml:space="preserve">   </v>
      </c>
      <c r="V171" s="184" t="str">
        <f t="shared" si="6"/>
        <v xml:space="preserve"> </v>
      </c>
      <c r="W171" s="185" t="str">
        <f t="shared" si="7"/>
        <v/>
      </c>
      <c r="X171" s="209" t="str">
        <f>IF(E171="","",W171*VLOOKUP(2020-H171,Masterh!C$17:D$72,2,FALSE))</f>
        <v/>
      </c>
      <c r="Y171" s="73"/>
      <c r="AA171" s="37"/>
      <c r="AB171" s="32" t="e">
        <f>IF(E171="H",T171-HLOOKUP(V171,Masterh!$C$1:$CX$9,2,FALSE),T171-HLOOKUP(V171,Masterf!$C$1:$CD$9,2,FALSE))</f>
        <v>#VALUE!</v>
      </c>
      <c r="AC171" s="32" t="e">
        <f>IF(E171="H",T171-HLOOKUP(V171,Masterh!$C$1:$CX$9,3,FALSE),T171-HLOOKUP(V171,Masterf!$C$1:$CD$9,3,FALSE))</f>
        <v>#VALUE!</v>
      </c>
      <c r="AD171" s="32" t="e">
        <f>IF(E171="H",T171-HLOOKUP(V171,Masterh!$C$1:$CX$9,4,FALSE),T171-HLOOKUP(V171,Masterf!$C$1:$CD$9,4,FALSE))</f>
        <v>#VALUE!</v>
      </c>
      <c r="AE171" s="32" t="e">
        <f>IF(E171="H",T171-HLOOKUP(V171,Masterh!$C$1:$CX$9,5,FALSE),T171-HLOOKUP(V171,Masterf!$C$1:$CD$9,5,FALSE))</f>
        <v>#VALUE!</v>
      </c>
      <c r="AF171" s="32" t="e">
        <f>IF(E171="H",T171-HLOOKUP(V171,Masterh!$C$1:$CX$9,6,FALSE),T171-HLOOKUP(V171,Masterf!$C$1:$CD$9,6,FALSE))</f>
        <v>#VALUE!</v>
      </c>
      <c r="AG171" s="32" t="e">
        <f>IF(E171="H",T171-HLOOKUP(V171,Masterh!$C$1:$CX$9,7,FALSE),T171-HLOOKUP(V171,Masterf!$C$1:$CD$9,7,FALSE))</f>
        <v>#VALUE!</v>
      </c>
      <c r="AH171" s="32" t="e">
        <f>IF(E171="H",T171-HLOOKUP(V171,Masterh!$C$1:$CX$9,8,FALSE),T171-HLOOKUP(V171,Masterf!$C$1:$CD$9,8,FALSE))</f>
        <v>#VALUE!</v>
      </c>
      <c r="AI171" s="32" t="e">
        <f>IF(E171="H",T171-HLOOKUP(V171,Masterh!$C$1:$CX$9,9,FALSE),T171-HLOOKUP(V171,Masterf!$C$1:$CD$9,9,FALSE))</f>
        <v>#VALUE!</v>
      </c>
      <c r="AJ171" s="51" t="str">
        <f t="shared" si="13"/>
        <v xml:space="preserve"> </v>
      </c>
      <c r="AK171" s="37"/>
      <c r="AL171" s="52" t="str">
        <f t="shared" si="14"/>
        <v xml:space="preserve"> </v>
      </c>
      <c r="AM171" s="53" t="str">
        <f t="shared" si="15"/>
        <v xml:space="preserve"> </v>
      </c>
      <c r="AN171" s="37" t="e">
        <f>IF(AND(H171&lt;1920),VLOOKUP(K171,Masterh!$F$11:$P$29,11),IF(AND(H171&gt;=1920,H171&lt;1941),VLOOKUP(K171,Masterh!$F$11:$P$29,11),IF(AND(H171&gt;=1941,H171&lt;1946),VLOOKUP(K171,Masterh!$F$11:$P$29,10),IF(AND(H171&gt;=1946,H171&lt;1951),VLOOKUP(K171,Masterh!$F$11:$P$29,9),IF(AND(H171&gt;=1951,H171&lt;1956),VLOOKUP(K171,Masterh!$F$11:$P$29,8),IF(AND(H171&gt;=1956,H171&lt;1961),VLOOKUP(K171,Masterh!$F$11:$P$29,7),IF(AND(H171&gt;=1961,H171&lt;1966),VLOOKUP(K171,Masterh!$F$11:$P$29,6),IF(AND(H171&gt;=1966,H171&lt;1971),VLOOKUP(K171,Masterh!$F$11:$P$29,5),IF(AND(H171&gt;=1971,H171&lt;1976),VLOOKUP(K171,Masterh!$F$11:$P$29,4),IF(AND(H171&gt;=1976,H171&lt;1981),VLOOKUP(K171,Masterh!$F$11:$P$29,3),IF(AND(H171&gt;=1981,H171&lt;1986),VLOOKUP(K171,Masterh!$F$11:$P$29,2),"SENIOR")))))))))))</f>
        <v>#N/A</v>
      </c>
      <c r="AO171" s="37" t="e">
        <f>IF(AND(H171&lt;1951),VLOOKUP(K171,Masterf!$F$11:$N$25,9),IF(AND(H171&gt;=1951,H171&lt;1956),VLOOKUP(K171,Masterf!$F$11:$N$25,8),IF(AND(H171&gt;=1956,H171&lt;1961),VLOOKUP(K171,Masterf!$F$11:$N$25,7),IF(AND(H171&gt;=1961,H171&lt;1966),VLOOKUP(K171,Masterf!$F$11:$N$25,6),IF(AND(H171&gt;=1966,H171&lt;1971),VLOOKUP(K171,Masterf!$F$11:$N$25,5),IF(AND(H171&gt;=1971,H171&lt;1976),VLOOKUP(K171,Masterf!$F$11:$N$25,4),IF(AND(H171&gt;=1976,H171&lt;1981),VLOOKUP(K171,Masterf!$F$11:$N$25,3),IF(AND(H171&gt;=1981,H171&lt;1986),VLOOKUP(K171,Masterf!$F$11:$N$25,2),"SENIOR"))))))))</f>
        <v>#N/A</v>
      </c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</row>
    <row r="172" spans="2:124" s="5" customFormat="1" ht="30" customHeight="1" x14ac:dyDescent="0.2">
      <c r="B172" s="170"/>
      <c r="C172" s="171"/>
      <c r="D172" s="172"/>
      <c r="E172" s="173"/>
      <c r="F172" s="174" t="s">
        <v>30</v>
      </c>
      <c r="G172" s="175" t="s">
        <v>30</v>
      </c>
      <c r="H172" s="176"/>
      <c r="I172" s="177"/>
      <c r="J172" s="178" t="s">
        <v>30</v>
      </c>
      <c r="K172" s="179"/>
      <c r="L172" s="180"/>
      <c r="M172" s="181"/>
      <c r="N172" s="181"/>
      <c r="O172" s="182" t="str">
        <f t="shared" si="3"/>
        <v/>
      </c>
      <c r="P172" s="180"/>
      <c r="Q172" s="181"/>
      <c r="R172" s="181"/>
      <c r="S172" s="182" t="str">
        <f t="shared" si="4"/>
        <v/>
      </c>
      <c r="T172" s="207" t="str">
        <f t="shared" si="5"/>
        <v/>
      </c>
      <c r="U172" s="183" t="str">
        <f t="shared" si="16"/>
        <v xml:space="preserve">   </v>
      </c>
      <c r="V172" s="184" t="str">
        <f t="shared" si="6"/>
        <v xml:space="preserve"> </v>
      </c>
      <c r="W172" s="185" t="str">
        <f t="shared" si="7"/>
        <v/>
      </c>
      <c r="X172" s="209" t="str">
        <f>IF(E172="","",W172*VLOOKUP(2020-H172,Masterh!C$17:D$72,2,FALSE))</f>
        <v/>
      </c>
      <c r="Y172" s="73"/>
      <c r="AA172" s="37"/>
      <c r="AB172" s="32" t="e">
        <f>IF(E172="H",T172-HLOOKUP(V172,Masterh!$C$1:$CX$9,2,FALSE),T172-HLOOKUP(V172,Masterf!$C$1:$CD$9,2,FALSE))</f>
        <v>#VALUE!</v>
      </c>
      <c r="AC172" s="32" t="e">
        <f>IF(E172="H",T172-HLOOKUP(V172,Masterh!$C$1:$CX$9,3,FALSE),T172-HLOOKUP(V172,Masterf!$C$1:$CD$9,3,FALSE))</f>
        <v>#VALUE!</v>
      </c>
      <c r="AD172" s="32" t="e">
        <f>IF(E172="H",T172-HLOOKUP(V172,Masterh!$C$1:$CX$9,4,FALSE),T172-HLOOKUP(V172,Masterf!$C$1:$CD$9,4,FALSE))</f>
        <v>#VALUE!</v>
      </c>
      <c r="AE172" s="32" t="e">
        <f>IF(E172="H",T172-HLOOKUP(V172,Masterh!$C$1:$CX$9,5,FALSE),T172-HLOOKUP(V172,Masterf!$C$1:$CD$9,5,FALSE))</f>
        <v>#VALUE!</v>
      </c>
      <c r="AF172" s="32" t="e">
        <f>IF(E172="H",T172-HLOOKUP(V172,Masterh!$C$1:$CX$9,6,FALSE),T172-HLOOKUP(V172,Masterf!$C$1:$CD$9,6,FALSE))</f>
        <v>#VALUE!</v>
      </c>
      <c r="AG172" s="32" t="e">
        <f>IF(E172="H",T172-HLOOKUP(V172,Masterh!$C$1:$CX$9,7,FALSE),T172-HLOOKUP(V172,Masterf!$C$1:$CD$9,7,FALSE))</f>
        <v>#VALUE!</v>
      </c>
      <c r="AH172" s="32" t="e">
        <f>IF(E172="H",T172-HLOOKUP(V172,Masterh!$C$1:$CX$9,8,FALSE),T172-HLOOKUP(V172,Masterf!$C$1:$CD$9,8,FALSE))</f>
        <v>#VALUE!</v>
      </c>
      <c r="AI172" s="32" t="e">
        <f>IF(E172="H",T172-HLOOKUP(V172,Masterh!$C$1:$CX$9,9,FALSE),T172-HLOOKUP(V172,Masterf!$C$1:$CD$9,9,FALSE))</f>
        <v>#VALUE!</v>
      </c>
      <c r="AJ172" s="51" t="str">
        <f t="shared" si="13"/>
        <v xml:space="preserve"> </v>
      </c>
      <c r="AK172" s="37"/>
      <c r="AL172" s="52" t="str">
        <f t="shared" si="14"/>
        <v xml:space="preserve"> </v>
      </c>
      <c r="AM172" s="53" t="str">
        <f t="shared" si="15"/>
        <v xml:space="preserve"> </v>
      </c>
      <c r="AN172" s="37" t="e">
        <f>IF(AND(H172&lt;1920),VLOOKUP(K172,Masterh!$F$11:$P$29,11),IF(AND(H172&gt;=1920,H172&lt;1941),VLOOKUP(K172,Masterh!$F$11:$P$29,11),IF(AND(H172&gt;=1941,H172&lt;1946),VLOOKUP(K172,Masterh!$F$11:$P$29,10),IF(AND(H172&gt;=1946,H172&lt;1951),VLOOKUP(K172,Masterh!$F$11:$P$29,9),IF(AND(H172&gt;=1951,H172&lt;1956),VLOOKUP(K172,Masterh!$F$11:$P$29,8),IF(AND(H172&gt;=1956,H172&lt;1961),VLOOKUP(K172,Masterh!$F$11:$P$29,7),IF(AND(H172&gt;=1961,H172&lt;1966),VLOOKUP(K172,Masterh!$F$11:$P$29,6),IF(AND(H172&gt;=1966,H172&lt;1971),VLOOKUP(K172,Masterh!$F$11:$P$29,5),IF(AND(H172&gt;=1971,H172&lt;1976),VLOOKUP(K172,Masterh!$F$11:$P$29,4),IF(AND(H172&gt;=1976,H172&lt;1981),VLOOKUP(K172,Masterh!$F$11:$P$29,3),IF(AND(H172&gt;=1981,H172&lt;1986),VLOOKUP(K172,Masterh!$F$11:$P$29,2),"SENIOR")))))))))))</f>
        <v>#N/A</v>
      </c>
      <c r="AO172" s="37" t="e">
        <f>IF(AND(H172&lt;1951),VLOOKUP(K172,Masterf!$F$11:$N$25,9),IF(AND(H172&gt;=1951,H172&lt;1956),VLOOKUP(K172,Masterf!$F$11:$N$25,8),IF(AND(H172&gt;=1956,H172&lt;1961),VLOOKUP(K172,Masterf!$F$11:$N$25,7),IF(AND(H172&gt;=1961,H172&lt;1966),VLOOKUP(K172,Masterf!$F$11:$N$25,6),IF(AND(H172&gt;=1966,H172&lt;1971),VLOOKUP(K172,Masterf!$F$11:$N$25,5),IF(AND(H172&gt;=1971,H172&lt;1976),VLOOKUP(K172,Masterf!$F$11:$N$25,4),IF(AND(H172&gt;=1976,H172&lt;1981),VLOOKUP(K172,Masterf!$F$11:$N$25,3),IF(AND(H172&gt;=1981,H172&lt;1986),VLOOKUP(K172,Masterf!$F$11:$N$25,2),"SENIOR"))))))))</f>
        <v>#N/A</v>
      </c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</row>
    <row r="173" spans="2:124" s="5" customFormat="1" ht="30" customHeight="1" x14ac:dyDescent="0.2">
      <c r="B173" s="170"/>
      <c r="C173" s="171"/>
      <c r="D173" s="172"/>
      <c r="E173" s="173"/>
      <c r="F173" s="174" t="s">
        <v>30</v>
      </c>
      <c r="G173" s="175" t="s">
        <v>30</v>
      </c>
      <c r="H173" s="176"/>
      <c r="I173" s="177"/>
      <c r="J173" s="178" t="s">
        <v>30</v>
      </c>
      <c r="K173" s="179"/>
      <c r="L173" s="180"/>
      <c r="M173" s="181"/>
      <c r="N173" s="181"/>
      <c r="O173" s="182" t="str">
        <f t="shared" si="3"/>
        <v/>
      </c>
      <c r="P173" s="180"/>
      <c r="Q173" s="181"/>
      <c r="R173" s="181"/>
      <c r="S173" s="182" t="str">
        <f t="shared" si="4"/>
        <v/>
      </c>
      <c r="T173" s="207" t="str">
        <f t="shared" si="5"/>
        <v/>
      </c>
      <c r="U173" s="183" t="str">
        <f t="shared" si="16"/>
        <v xml:space="preserve">   </v>
      </c>
      <c r="V173" s="184" t="str">
        <f t="shared" si="6"/>
        <v xml:space="preserve"> </v>
      </c>
      <c r="W173" s="185" t="str">
        <f t="shared" si="7"/>
        <v/>
      </c>
      <c r="X173" s="209" t="str">
        <f>IF(E173="","",W173*VLOOKUP(2020-H173,Masterh!C$17:D$72,2,FALSE))</f>
        <v/>
      </c>
      <c r="Y173" s="73"/>
      <c r="AA173" s="37"/>
      <c r="AB173" s="32" t="e">
        <f>IF(E173="H",T173-HLOOKUP(V173,Masterh!$C$1:$CX$9,2,FALSE),T173-HLOOKUP(V173,Masterf!$C$1:$CD$9,2,FALSE))</f>
        <v>#VALUE!</v>
      </c>
      <c r="AC173" s="32" t="e">
        <f>IF(E173="H",T173-HLOOKUP(V173,Masterh!$C$1:$CX$9,3,FALSE),T173-HLOOKUP(V173,Masterf!$C$1:$CD$9,3,FALSE))</f>
        <v>#VALUE!</v>
      </c>
      <c r="AD173" s="32" t="e">
        <f>IF(E173="H",T173-HLOOKUP(V173,Masterh!$C$1:$CX$9,4,FALSE),T173-HLOOKUP(V173,Masterf!$C$1:$CD$9,4,FALSE))</f>
        <v>#VALUE!</v>
      </c>
      <c r="AE173" s="32" t="e">
        <f>IF(E173="H",T173-HLOOKUP(V173,Masterh!$C$1:$CX$9,5,FALSE),T173-HLOOKUP(V173,Masterf!$C$1:$CD$9,5,FALSE))</f>
        <v>#VALUE!</v>
      </c>
      <c r="AF173" s="32" t="e">
        <f>IF(E173="H",T173-HLOOKUP(V173,Masterh!$C$1:$CX$9,6,FALSE),T173-HLOOKUP(V173,Masterf!$C$1:$CD$9,6,FALSE))</f>
        <v>#VALUE!</v>
      </c>
      <c r="AG173" s="32" t="e">
        <f>IF(E173="H",T173-HLOOKUP(V173,Masterh!$C$1:$CX$9,7,FALSE),T173-HLOOKUP(V173,Masterf!$C$1:$CD$9,7,FALSE))</f>
        <v>#VALUE!</v>
      </c>
      <c r="AH173" s="32" t="e">
        <f>IF(E173="H",T173-HLOOKUP(V173,Masterh!$C$1:$CX$9,8,FALSE),T173-HLOOKUP(V173,Masterf!$C$1:$CD$9,8,FALSE))</f>
        <v>#VALUE!</v>
      </c>
      <c r="AI173" s="32" t="e">
        <f>IF(E173="H",T173-HLOOKUP(V173,Masterh!$C$1:$CX$9,9,FALSE),T173-HLOOKUP(V173,Masterf!$C$1:$CD$9,9,FALSE))</f>
        <v>#VALUE!</v>
      </c>
      <c r="AJ173" s="51" t="str">
        <f t="shared" si="13"/>
        <v xml:space="preserve"> </v>
      </c>
      <c r="AK173" s="37"/>
      <c r="AL173" s="52" t="str">
        <f t="shared" si="14"/>
        <v xml:space="preserve"> </v>
      </c>
      <c r="AM173" s="53" t="str">
        <f t="shared" si="15"/>
        <v xml:space="preserve"> </v>
      </c>
      <c r="AN173" s="37" t="e">
        <f>IF(AND(H173&lt;1920),VLOOKUP(K173,Masterh!$F$11:$P$29,11),IF(AND(H173&gt;=1920,H173&lt;1941),VLOOKUP(K173,Masterh!$F$11:$P$29,11),IF(AND(H173&gt;=1941,H173&lt;1946),VLOOKUP(K173,Masterh!$F$11:$P$29,10),IF(AND(H173&gt;=1946,H173&lt;1951),VLOOKUP(K173,Masterh!$F$11:$P$29,9),IF(AND(H173&gt;=1951,H173&lt;1956),VLOOKUP(K173,Masterh!$F$11:$P$29,8),IF(AND(H173&gt;=1956,H173&lt;1961),VLOOKUP(K173,Masterh!$F$11:$P$29,7),IF(AND(H173&gt;=1961,H173&lt;1966),VLOOKUP(K173,Masterh!$F$11:$P$29,6),IF(AND(H173&gt;=1966,H173&lt;1971),VLOOKUP(K173,Masterh!$F$11:$P$29,5),IF(AND(H173&gt;=1971,H173&lt;1976),VLOOKUP(K173,Masterh!$F$11:$P$29,4),IF(AND(H173&gt;=1976,H173&lt;1981),VLOOKUP(K173,Masterh!$F$11:$P$29,3),IF(AND(H173&gt;=1981,H173&lt;1986),VLOOKUP(K173,Masterh!$F$11:$P$29,2),"SENIOR")))))))))))</f>
        <v>#N/A</v>
      </c>
      <c r="AO173" s="37" t="e">
        <f>IF(AND(H173&lt;1951),VLOOKUP(K173,Masterf!$F$11:$N$25,9),IF(AND(H173&gt;=1951,H173&lt;1956),VLOOKUP(K173,Masterf!$F$11:$N$25,8),IF(AND(H173&gt;=1956,H173&lt;1961),VLOOKUP(K173,Masterf!$F$11:$N$25,7),IF(AND(H173&gt;=1961,H173&lt;1966),VLOOKUP(K173,Masterf!$F$11:$N$25,6),IF(AND(H173&gt;=1966,H173&lt;1971),VLOOKUP(K173,Masterf!$F$11:$N$25,5),IF(AND(H173&gt;=1971,H173&lt;1976),VLOOKUP(K173,Masterf!$F$11:$N$25,4),IF(AND(H173&gt;=1976,H173&lt;1981),VLOOKUP(K173,Masterf!$F$11:$N$25,3),IF(AND(H173&gt;=1981,H173&lt;1986),VLOOKUP(K173,Masterf!$F$11:$N$25,2),"SENIOR"))))))))</f>
        <v>#N/A</v>
      </c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</row>
    <row r="174" spans="2:124" s="5" customFormat="1" ht="30" customHeight="1" x14ac:dyDescent="0.2">
      <c r="B174" s="170"/>
      <c r="C174" s="171"/>
      <c r="D174" s="172"/>
      <c r="E174" s="173"/>
      <c r="F174" s="174" t="s">
        <v>30</v>
      </c>
      <c r="G174" s="175" t="s">
        <v>30</v>
      </c>
      <c r="H174" s="176"/>
      <c r="I174" s="177"/>
      <c r="J174" s="178"/>
      <c r="K174" s="179"/>
      <c r="L174" s="180"/>
      <c r="M174" s="181"/>
      <c r="N174" s="181"/>
      <c r="O174" s="182" t="str">
        <f t="shared" si="3"/>
        <v/>
      </c>
      <c r="P174" s="180"/>
      <c r="Q174" s="181"/>
      <c r="R174" s="181"/>
      <c r="S174" s="182" t="str">
        <f t="shared" si="4"/>
        <v/>
      </c>
      <c r="T174" s="207" t="str">
        <f t="shared" si="5"/>
        <v/>
      </c>
      <c r="U174" s="183" t="str">
        <f t="shared" si="16"/>
        <v xml:space="preserve">   </v>
      </c>
      <c r="V174" s="184" t="str">
        <f t="shared" si="6"/>
        <v xml:space="preserve"> </v>
      </c>
      <c r="W174" s="185" t="str">
        <f t="shared" si="7"/>
        <v/>
      </c>
      <c r="X174" s="209" t="str">
        <f>IF(E174="","",W174*VLOOKUP(2020-H174,Masterh!C$17:D$72,2,FALSE))</f>
        <v/>
      </c>
      <c r="Y174" s="73"/>
      <c r="AA174" s="37"/>
      <c r="AB174" s="32" t="e">
        <f>IF(E174="H",T174-HLOOKUP(V174,Masterh!$C$1:$CX$9,2,FALSE),T174-HLOOKUP(V174,Masterf!$C$1:$CD$9,2,FALSE))</f>
        <v>#VALUE!</v>
      </c>
      <c r="AC174" s="32" t="e">
        <f>IF(E174="H",T174-HLOOKUP(V174,Masterh!$C$1:$CX$9,3,FALSE),T174-HLOOKUP(V174,Masterf!$C$1:$CD$9,3,FALSE))</f>
        <v>#VALUE!</v>
      </c>
      <c r="AD174" s="32" t="e">
        <f>IF(E174="H",T174-HLOOKUP(V174,Masterh!$C$1:$CX$9,4,FALSE),T174-HLOOKUP(V174,Masterf!$C$1:$CD$9,4,FALSE))</f>
        <v>#VALUE!</v>
      </c>
      <c r="AE174" s="32" t="e">
        <f>IF(E174="H",T174-HLOOKUP(V174,Masterh!$C$1:$CX$9,5,FALSE),T174-HLOOKUP(V174,Masterf!$C$1:$CD$9,5,FALSE))</f>
        <v>#VALUE!</v>
      </c>
      <c r="AF174" s="32" t="e">
        <f>IF(E174="H",T174-HLOOKUP(V174,Masterh!$C$1:$CX$9,6,FALSE),T174-HLOOKUP(V174,Masterf!$C$1:$CD$9,6,FALSE))</f>
        <v>#VALUE!</v>
      </c>
      <c r="AG174" s="32" t="e">
        <f>IF(E174="H",T174-HLOOKUP(V174,Masterh!$C$1:$CX$9,7,FALSE),T174-HLOOKUP(V174,Masterf!$C$1:$CD$9,7,FALSE))</f>
        <v>#VALUE!</v>
      </c>
      <c r="AH174" s="32" t="e">
        <f>IF(E174="H",T174-HLOOKUP(V174,Masterh!$C$1:$CX$9,8,FALSE),T174-HLOOKUP(V174,Masterf!$C$1:$CD$9,8,FALSE))</f>
        <v>#VALUE!</v>
      </c>
      <c r="AI174" s="32" t="e">
        <f>IF(E174="H",T174-HLOOKUP(V174,Masterh!$C$1:$CX$9,9,FALSE),T174-HLOOKUP(V174,Masterf!$C$1:$CD$9,9,FALSE))</f>
        <v>#VALUE!</v>
      </c>
      <c r="AJ174" s="51" t="str">
        <f t="shared" si="13"/>
        <v xml:space="preserve"> </v>
      </c>
      <c r="AK174" s="37"/>
      <c r="AL174" s="52" t="str">
        <f t="shared" si="14"/>
        <v xml:space="preserve"> </v>
      </c>
      <c r="AM174" s="53" t="str">
        <f t="shared" si="15"/>
        <v xml:space="preserve"> </v>
      </c>
      <c r="AN174" s="37" t="e">
        <f>IF(AND(H174&lt;1920),VLOOKUP(K174,Masterh!$F$11:$P$29,11),IF(AND(H174&gt;=1920,H174&lt;1941),VLOOKUP(K174,Masterh!$F$11:$P$29,11),IF(AND(H174&gt;=1941,H174&lt;1946),VLOOKUP(K174,Masterh!$F$11:$P$29,10),IF(AND(H174&gt;=1946,H174&lt;1951),VLOOKUP(K174,Masterh!$F$11:$P$29,9),IF(AND(H174&gt;=1951,H174&lt;1956),VLOOKUP(K174,Masterh!$F$11:$P$29,8),IF(AND(H174&gt;=1956,H174&lt;1961),VLOOKUP(K174,Masterh!$F$11:$P$29,7),IF(AND(H174&gt;=1961,H174&lt;1966),VLOOKUP(K174,Masterh!$F$11:$P$29,6),IF(AND(H174&gt;=1966,H174&lt;1971),VLOOKUP(K174,Masterh!$F$11:$P$29,5),IF(AND(H174&gt;=1971,H174&lt;1976),VLOOKUP(K174,Masterh!$F$11:$P$29,4),IF(AND(H174&gt;=1976,H174&lt;1981),VLOOKUP(K174,Masterh!$F$11:$P$29,3),IF(AND(H174&gt;=1981,H174&lt;1986),VLOOKUP(K174,Masterh!$F$11:$P$29,2),"SENIOR")))))))))))</f>
        <v>#N/A</v>
      </c>
      <c r="AO174" s="37" t="e">
        <f>IF(AND(H174&lt;1951),VLOOKUP(K174,Masterf!$F$11:$N$25,9),IF(AND(H174&gt;=1951,H174&lt;1956),VLOOKUP(K174,Masterf!$F$11:$N$25,8),IF(AND(H174&gt;=1956,H174&lt;1961),VLOOKUP(K174,Masterf!$F$11:$N$25,7),IF(AND(H174&gt;=1961,H174&lt;1966),VLOOKUP(K174,Masterf!$F$11:$N$25,6),IF(AND(H174&gt;=1966,H174&lt;1971),VLOOKUP(K174,Masterf!$F$11:$N$25,5),IF(AND(H174&gt;=1971,H174&lt;1976),VLOOKUP(K174,Masterf!$F$11:$N$25,4),IF(AND(H174&gt;=1976,H174&lt;1981),VLOOKUP(K174,Masterf!$F$11:$N$25,3),IF(AND(H174&gt;=1981,H174&lt;1986),VLOOKUP(K174,Masterf!$F$11:$N$25,2),"SENIOR"))))))))</f>
        <v>#N/A</v>
      </c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</row>
    <row r="175" spans="2:124" s="5" customFormat="1" ht="30" customHeight="1" x14ac:dyDescent="0.2">
      <c r="B175" s="170"/>
      <c r="C175" s="171"/>
      <c r="D175" s="172"/>
      <c r="E175" s="173"/>
      <c r="F175" s="174" t="s">
        <v>30</v>
      </c>
      <c r="G175" s="175" t="s">
        <v>30</v>
      </c>
      <c r="H175" s="176"/>
      <c r="I175" s="177"/>
      <c r="J175" s="178"/>
      <c r="K175" s="179"/>
      <c r="L175" s="180"/>
      <c r="M175" s="181"/>
      <c r="N175" s="181"/>
      <c r="O175" s="182" t="str">
        <f t="shared" si="3"/>
        <v/>
      </c>
      <c r="P175" s="180"/>
      <c r="Q175" s="181"/>
      <c r="R175" s="181"/>
      <c r="S175" s="182" t="str">
        <f t="shared" si="4"/>
        <v/>
      </c>
      <c r="T175" s="207" t="str">
        <f t="shared" si="5"/>
        <v/>
      </c>
      <c r="U175" s="183" t="str">
        <f t="shared" si="16"/>
        <v xml:space="preserve">   </v>
      </c>
      <c r="V175" s="184" t="str">
        <f t="shared" si="6"/>
        <v xml:space="preserve"> </v>
      </c>
      <c r="W175" s="185" t="str">
        <f t="shared" si="7"/>
        <v/>
      </c>
      <c r="X175" s="209" t="str">
        <f>IF(E175="","",W175*VLOOKUP(2020-H175,Masterh!C$17:D$72,2,FALSE))</f>
        <v/>
      </c>
      <c r="Y175" s="73"/>
      <c r="AA175" s="37"/>
      <c r="AB175" s="32" t="e">
        <f>IF(E175="H",T175-HLOOKUP(V175,Masterh!$C$1:$CX$9,2,FALSE),T175-HLOOKUP(V175,Masterf!$C$1:$CD$9,2,FALSE))</f>
        <v>#VALUE!</v>
      </c>
      <c r="AC175" s="32" t="e">
        <f>IF(E175="H",T175-HLOOKUP(V175,Masterh!$C$1:$CX$9,3,FALSE),T175-HLOOKUP(V175,Masterf!$C$1:$CD$9,3,FALSE))</f>
        <v>#VALUE!</v>
      </c>
      <c r="AD175" s="32" t="e">
        <f>IF(E175="H",T175-HLOOKUP(V175,Masterh!$C$1:$CX$9,4,FALSE),T175-HLOOKUP(V175,Masterf!$C$1:$CD$9,4,FALSE))</f>
        <v>#VALUE!</v>
      </c>
      <c r="AE175" s="32" t="e">
        <f>IF(E175="H",T175-HLOOKUP(V175,Masterh!$C$1:$CX$9,5,FALSE),T175-HLOOKUP(V175,Masterf!$C$1:$CD$9,5,FALSE))</f>
        <v>#VALUE!</v>
      </c>
      <c r="AF175" s="32" t="e">
        <f>IF(E175="H",T175-HLOOKUP(V175,Masterh!$C$1:$CX$9,6,FALSE),T175-HLOOKUP(V175,Masterf!$C$1:$CD$9,6,FALSE))</f>
        <v>#VALUE!</v>
      </c>
      <c r="AG175" s="32" t="e">
        <f>IF(E175="H",T175-HLOOKUP(V175,Masterh!$C$1:$CX$9,7,FALSE),T175-HLOOKUP(V175,Masterf!$C$1:$CD$9,7,FALSE))</f>
        <v>#VALUE!</v>
      </c>
      <c r="AH175" s="32" t="e">
        <f>IF(E175="H",T175-HLOOKUP(V175,Masterh!$C$1:$CX$9,8,FALSE),T175-HLOOKUP(V175,Masterf!$C$1:$CD$9,8,FALSE))</f>
        <v>#VALUE!</v>
      </c>
      <c r="AI175" s="32" t="e">
        <f>IF(E175="H",T175-HLOOKUP(V175,Masterh!$C$1:$CX$9,9,FALSE),T175-HLOOKUP(V175,Masterf!$C$1:$CD$9,9,FALSE))</f>
        <v>#VALUE!</v>
      </c>
      <c r="AJ175" s="51" t="str">
        <f t="shared" si="13"/>
        <v xml:space="preserve"> </v>
      </c>
      <c r="AK175" s="37"/>
      <c r="AL175" s="52" t="str">
        <f t="shared" si="14"/>
        <v xml:space="preserve"> </v>
      </c>
      <c r="AM175" s="53" t="str">
        <f t="shared" si="15"/>
        <v xml:space="preserve"> </v>
      </c>
      <c r="AN175" s="37" t="e">
        <f>IF(AND(H175&lt;1920),VLOOKUP(K175,Masterh!$F$11:$P$29,11),IF(AND(H175&gt;=1920,H175&lt;1941),VLOOKUP(K175,Masterh!$F$11:$P$29,11),IF(AND(H175&gt;=1941,H175&lt;1946),VLOOKUP(K175,Masterh!$F$11:$P$29,10),IF(AND(H175&gt;=1946,H175&lt;1951),VLOOKUP(K175,Masterh!$F$11:$P$29,9),IF(AND(H175&gt;=1951,H175&lt;1956),VLOOKUP(K175,Masterh!$F$11:$P$29,8),IF(AND(H175&gt;=1956,H175&lt;1961),VLOOKUP(K175,Masterh!$F$11:$P$29,7),IF(AND(H175&gt;=1961,H175&lt;1966),VLOOKUP(K175,Masterh!$F$11:$P$29,6),IF(AND(H175&gt;=1966,H175&lt;1971),VLOOKUP(K175,Masterh!$F$11:$P$29,5),IF(AND(H175&gt;=1971,H175&lt;1976),VLOOKUP(K175,Masterh!$F$11:$P$29,4),IF(AND(H175&gt;=1976,H175&lt;1981),VLOOKUP(K175,Masterh!$F$11:$P$29,3),IF(AND(H175&gt;=1981,H175&lt;1986),VLOOKUP(K175,Masterh!$F$11:$P$29,2),"SENIOR")))))))))))</f>
        <v>#N/A</v>
      </c>
      <c r="AO175" s="37" t="e">
        <f>IF(AND(H175&lt;1951),VLOOKUP(K175,Masterf!$F$11:$N$25,9),IF(AND(H175&gt;=1951,H175&lt;1956),VLOOKUP(K175,Masterf!$F$11:$N$25,8),IF(AND(H175&gt;=1956,H175&lt;1961),VLOOKUP(K175,Masterf!$F$11:$N$25,7),IF(AND(H175&gt;=1961,H175&lt;1966),VLOOKUP(K175,Masterf!$F$11:$N$25,6),IF(AND(H175&gt;=1966,H175&lt;1971),VLOOKUP(K175,Masterf!$F$11:$N$25,5),IF(AND(H175&gt;=1971,H175&lt;1976),VLOOKUP(K175,Masterf!$F$11:$N$25,4),IF(AND(H175&gt;=1976,H175&lt;1981),VLOOKUP(K175,Masterf!$F$11:$N$25,3),IF(AND(H175&gt;=1981,H175&lt;1986),VLOOKUP(K175,Masterf!$F$11:$N$25,2),"SENIOR"))))))))</f>
        <v>#N/A</v>
      </c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</row>
    <row r="176" spans="2:124" s="5" customFormat="1" ht="30" customHeight="1" x14ac:dyDescent="0.2">
      <c r="B176" s="170"/>
      <c r="C176" s="171"/>
      <c r="D176" s="172"/>
      <c r="E176" s="173"/>
      <c r="F176" s="174" t="s">
        <v>30</v>
      </c>
      <c r="G176" s="175" t="s">
        <v>30</v>
      </c>
      <c r="H176" s="176"/>
      <c r="I176" s="177"/>
      <c r="J176" s="178"/>
      <c r="K176" s="179"/>
      <c r="L176" s="180"/>
      <c r="M176" s="181"/>
      <c r="N176" s="181"/>
      <c r="O176" s="182" t="str">
        <f t="shared" si="3"/>
        <v/>
      </c>
      <c r="P176" s="180"/>
      <c r="Q176" s="181"/>
      <c r="R176" s="181"/>
      <c r="S176" s="182" t="str">
        <f t="shared" si="4"/>
        <v/>
      </c>
      <c r="T176" s="207" t="str">
        <f t="shared" si="5"/>
        <v/>
      </c>
      <c r="U176" s="183" t="str">
        <f t="shared" si="16"/>
        <v xml:space="preserve">   </v>
      </c>
      <c r="V176" s="184" t="str">
        <f t="shared" si="6"/>
        <v xml:space="preserve"> </v>
      </c>
      <c r="W176" s="185" t="str">
        <f t="shared" si="7"/>
        <v/>
      </c>
      <c r="X176" s="209" t="str">
        <f>IF(E176="","",W176*VLOOKUP(2020-H176,Masterh!C$17:D$72,2,FALSE))</f>
        <v/>
      </c>
      <c r="Y176" s="73"/>
      <c r="AA176" s="37"/>
      <c r="AB176" s="32" t="e">
        <f>IF(E176="H",T176-HLOOKUP(V176,Masterh!$C$1:$CX$9,2,FALSE),T176-HLOOKUP(V176,Masterf!$C$1:$CD$9,2,FALSE))</f>
        <v>#VALUE!</v>
      </c>
      <c r="AC176" s="32" t="e">
        <f>IF(E176="H",T176-HLOOKUP(V176,Masterh!$C$1:$CX$9,3,FALSE),T176-HLOOKUP(V176,Masterf!$C$1:$CD$9,3,FALSE))</f>
        <v>#VALUE!</v>
      </c>
      <c r="AD176" s="32" t="e">
        <f>IF(E176="H",T176-HLOOKUP(V176,Masterh!$C$1:$CX$9,4,FALSE),T176-HLOOKUP(V176,Masterf!$C$1:$CD$9,4,FALSE))</f>
        <v>#VALUE!</v>
      </c>
      <c r="AE176" s="32" t="e">
        <f>IF(E176="H",T176-HLOOKUP(V176,Masterh!$C$1:$CX$9,5,FALSE),T176-HLOOKUP(V176,Masterf!$C$1:$CD$9,5,FALSE))</f>
        <v>#VALUE!</v>
      </c>
      <c r="AF176" s="32" t="e">
        <f>IF(E176="H",T176-HLOOKUP(V176,Masterh!$C$1:$CX$9,6,FALSE),T176-HLOOKUP(V176,Masterf!$C$1:$CD$9,6,FALSE))</f>
        <v>#VALUE!</v>
      </c>
      <c r="AG176" s="32" t="e">
        <f>IF(E176="H",T176-HLOOKUP(V176,Masterh!$C$1:$CX$9,7,FALSE),T176-HLOOKUP(V176,Masterf!$C$1:$CD$9,7,FALSE))</f>
        <v>#VALUE!</v>
      </c>
      <c r="AH176" s="32" t="e">
        <f>IF(E176="H",T176-HLOOKUP(V176,Masterh!$C$1:$CX$9,8,FALSE),T176-HLOOKUP(V176,Masterf!$C$1:$CD$9,8,FALSE))</f>
        <v>#VALUE!</v>
      </c>
      <c r="AI176" s="32" t="e">
        <f>IF(E176="H",T176-HLOOKUP(V176,Masterh!$C$1:$CX$9,9,FALSE),T176-HLOOKUP(V176,Masterf!$C$1:$CD$9,9,FALSE))</f>
        <v>#VALUE!</v>
      </c>
      <c r="AJ176" s="51" t="str">
        <f t="shared" si="13"/>
        <v xml:space="preserve"> </v>
      </c>
      <c r="AK176" s="37"/>
      <c r="AL176" s="52" t="str">
        <f t="shared" si="14"/>
        <v xml:space="preserve"> </v>
      </c>
      <c r="AM176" s="53" t="str">
        <f t="shared" si="15"/>
        <v xml:space="preserve"> </v>
      </c>
      <c r="AN176" s="37" t="e">
        <f>IF(AND(H176&lt;1920),VLOOKUP(K176,Masterh!$F$11:$P$29,11),IF(AND(H176&gt;=1920,H176&lt;1941),VLOOKUP(K176,Masterh!$F$11:$P$29,11),IF(AND(H176&gt;=1941,H176&lt;1946),VLOOKUP(K176,Masterh!$F$11:$P$29,10),IF(AND(H176&gt;=1946,H176&lt;1951),VLOOKUP(K176,Masterh!$F$11:$P$29,9),IF(AND(H176&gt;=1951,H176&lt;1956),VLOOKUP(K176,Masterh!$F$11:$P$29,8),IF(AND(H176&gt;=1956,H176&lt;1961),VLOOKUP(K176,Masterh!$F$11:$P$29,7),IF(AND(H176&gt;=1961,H176&lt;1966),VLOOKUP(K176,Masterh!$F$11:$P$29,6),IF(AND(H176&gt;=1966,H176&lt;1971),VLOOKUP(K176,Masterh!$F$11:$P$29,5),IF(AND(H176&gt;=1971,H176&lt;1976),VLOOKUP(K176,Masterh!$F$11:$P$29,4),IF(AND(H176&gt;=1976,H176&lt;1981),VLOOKUP(K176,Masterh!$F$11:$P$29,3),IF(AND(H176&gt;=1981,H176&lt;1986),VLOOKUP(K176,Masterh!$F$11:$P$29,2),"SENIOR")))))))))))</f>
        <v>#N/A</v>
      </c>
      <c r="AO176" s="37" t="e">
        <f>IF(AND(H176&lt;1951),VLOOKUP(K176,Masterf!$F$11:$N$25,9),IF(AND(H176&gt;=1951,H176&lt;1956),VLOOKUP(K176,Masterf!$F$11:$N$25,8),IF(AND(H176&gt;=1956,H176&lt;1961),VLOOKUP(K176,Masterf!$F$11:$N$25,7),IF(AND(H176&gt;=1961,H176&lt;1966),VLOOKUP(K176,Masterf!$F$11:$N$25,6),IF(AND(H176&gt;=1966,H176&lt;1971),VLOOKUP(K176,Masterf!$F$11:$N$25,5),IF(AND(H176&gt;=1971,H176&lt;1976),VLOOKUP(K176,Masterf!$F$11:$N$25,4),IF(AND(H176&gt;=1976,H176&lt;1981),VLOOKUP(K176,Masterf!$F$11:$N$25,3),IF(AND(H176&gt;=1981,H176&lt;1986),VLOOKUP(K176,Masterf!$F$11:$N$25,2),"SENIOR"))))))))</f>
        <v>#N/A</v>
      </c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</row>
    <row r="177" spans="2:124" s="5" customFormat="1" ht="30" customHeight="1" x14ac:dyDescent="0.2">
      <c r="B177" s="170"/>
      <c r="C177" s="171"/>
      <c r="D177" s="172"/>
      <c r="E177" s="173"/>
      <c r="F177" s="174" t="s">
        <v>30</v>
      </c>
      <c r="G177" s="175" t="s">
        <v>30</v>
      </c>
      <c r="H177" s="176"/>
      <c r="I177" s="177"/>
      <c r="J177" s="178"/>
      <c r="K177" s="179"/>
      <c r="L177" s="180"/>
      <c r="M177" s="181"/>
      <c r="N177" s="181"/>
      <c r="O177" s="182" t="str">
        <f t="shared" si="3"/>
        <v/>
      </c>
      <c r="P177" s="180"/>
      <c r="Q177" s="181"/>
      <c r="R177" s="181"/>
      <c r="S177" s="182" t="str">
        <f t="shared" si="4"/>
        <v/>
      </c>
      <c r="T177" s="207" t="str">
        <f t="shared" si="5"/>
        <v/>
      </c>
      <c r="U177" s="183" t="str">
        <f t="shared" si="16"/>
        <v xml:space="preserve">   </v>
      </c>
      <c r="V177" s="184" t="str">
        <f t="shared" si="6"/>
        <v xml:space="preserve"> </v>
      </c>
      <c r="W177" s="185" t="str">
        <f t="shared" si="7"/>
        <v/>
      </c>
      <c r="X177" s="209" t="str">
        <f>IF(E177="","",W177*VLOOKUP(2020-H177,Masterh!C$17:D$72,2,FALSE))</f>
        <v/>
      </c>
      <c r="Y177" s="73"/>
      <c r="AA177" s="37"/>
      <c r="AB177" s="32" t="e">
        <f>IF(E177="H",T177-HLOOKUP(V177,Masterh!$C$1:$CX$9,2,FALSE),T177-HLOOKUP(V177,Masterf!$C$1:$CD$9,2,FALSE))</f>
        <v>#VALUE!</v>
      </c>
      <c r="AC177" s="32" t="e">
        <f>IF(E177="H",T177-HLOOKUP(V177,Masterh!$C$1:$CX$9,3,FALSE),T177-HLOOKUP(V177,Masterf!$C$1:$CD$9,3,FALSE))</f>
        <v>#VALUE!</v>
      </c>
      <c r="AD177" s="32" t="e">
        <f>IF(E177="H",T177-HLOOKUP(V177,Masterh!$C$1:$CX$9,4,FALSE),T177-HLOOKUP(V177,Masterf!$C$1:$CD$9,4,FALSE))</f>
        <v>#VALUE!</v>
      </c>
      <c r="AE177" s="32" t="e">
        <f>IF(E177="H",T177-HLOOKUP(V177,Masterh!$C$1:$CX$9,5,FALSE),T177-HLOOKUP(V177,Masterf!$C$1:$CD$9,5,FALSE))</f>
        <v>#VALUE!</v>
      </c>
      <c r="AF177" s="32" t="e">
        <f>IF(E177="H",T177-HLOOKUP(V177,Masterh!$C$1:$CX$9,6,FALSE),T177-HLOOKUP(V177,Masterf!$C$1:$CD$9,6,FALSE))</f>
        <v>#VALUE!</v>
      </c>
      <c r="AG177" s="32" t="e">
        <f>IF(E177="H",T177-HLOOKUP(V177,Masterh!$C$1:$CX$9,7,FALSE),T177-HLOOKUP(V177,Masterf!$C$1:$CD$9,7,FALSE))</f>
        <v>#VALUE!</v>
      </c>
      <c r="AH177" s="32" t="e">
        <f>IF(E177="H",T177-HLOOKUP(V177,Masterh!$C$1:$CX$9,8,FALSE),T177-HLOOKUP(V177,Masterf!$C$1:$CD$9,8,FALSE))</f>
        <v>#VALUE!</v>
      </c>
      <c r="AI177" s="32" t="e">
        <f>IF(E177="H",T177-HLOOKUP(V177,Masterh!$C$1:$CX$9,9,FALSE),T177-HLOOKUP(V177,Masterf!$C$1:$CD$9,9,FALSE))</f>
        <v>#VALUE!</v>
      </c>
      <c r="AJ177" s="51" t="str">
        <f t="shared" si="13"/>
        <v xml:space="preserve"> </v>
      </c>
      <c r="AK177" s="37"/>
      <c r="AL177" s="52" t="str">
        <f t="shared" si="14"/>
        <v xml:space="preserve"> </v>
      </c>
      <c r="AM177" s="53" t="str">
        <f t="shared" si="15"/>
        <v xml:space="preserve"> </v>
      </c>
      <c r="AN177" s="37" t="e">
        <f>IF(AND(H177&lt;1920),VLOOKUP(K177,Masterh!$F$11:$P$29,11),IF(AND(H177&gt;=1920,H177&lt;1941),VLOOKUP(K177,Masterh!$F$11:$P$29,11),IF(AND(H177&gt;=1941,H177&lt;1946),VLOOKUP(K177,Masterh!$F$11:$P$29,10),IF(AND(H177&gt;=1946,H177&lt;1951),VLOOKUP(K177,Masterh!$F$11:$P$29,9),IF(AND(H177&gt;=1951,H177&lt;1956),VLOOKUP(K177,Masterh!$F$11:$P$29,8),IF(AND(H177&gt;=1956,H177&lt;1961),VLOOKUP(K177,Masterh!$F$11:$P$29,7),IF(AND(H177&gt;=1961,H177&lt;1966),VLOOKUP(K177,Masterh!$F$11:$P$29,6),IF(AND(H177&gt;=1966,H177&lt;1971),VLOOKUP(K177,Masterh!$F$11:$P$29,5),IF(AND(H177&gt;=1971,H177&lt;1976),VLOOKUP(K177,Masterh!$F$11:$P$29,4),IF(AND(H177&gt;=1976,H177&lt;1981),VLOOKUP(K177,Masterh!$F$11:$P$29,3),IF(AND(H177&gt;=1981,H177&lt;1986),VLOOKUP(K177,Masterh!$F$11:$P$29,2),"SENIOR")))))))))))</f>
        <v>#N/A</v>
      </c>
      <c r="AO177" s="37" t="e">
        <f>IF(AND(H177&lt;1951),VLOOKUP(K177,Masterf!$F$11:$N$25,9),IF(AND(H177&gt;=1951,H177&lt;1956),VLOOKUP(K177,Masterf!$F$11:$N$25,8),IF(AND(H177&gt;=1956,H177&lt;1961),VLOOKUP(K177,Masterf!$F$11:$N$25,7),IF(AND(H177&gt;=1961,H177&lt;1966),VLOOKUP(K177,Masterf!$F$11:$N$25,6),IF(AND(H177&gt;=1966,H177&lt;1971),VLOOKUP(K177,Masterf!$F$11:$N$25,5),IF(AND(H177&gt;=1971,H177&lt;1976),VLOOKUP(K177,Masterf!$F$11:$N$25,4),IF(AND(H177&gt;=1976,H177&lt;1981),VLOOKUP(K177,Masterf!$F$11:$N$25,3),IF(AND(H177&gt;=1981,H177&lt;1986),VLOOKUP(K177,Masterf!$F$11:$N$25,2),"SENIOR"))))))))</f>
        <v>#N/A</v>
      </c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</row>
    <row r="178" spans="2:124" s="5" customFormat="1" ht="30" customHeight="1" x14ac:dyDescent="0.2">
      <c r="B178" s="170"/>
      <c r="C178" s="171"/>
      <c r="D178" s="172"/>
      <c r="E178" s="173"/>
      <c r="F178" s="174" t="s">
        <v>30</v>
      </c>
      <c r="G178" s="175" t="s">
        <v>30</v>
      </c>
      <c r="H178" s="176"/>
      <c r="I178" s="177"/>
      <c r="J178" s="178" t="s">
        <v>30</v>
      </c>
      <c r="K178" s="179"/>
      <c r="L178" s="180"/>
      <c r="M178" s="181"/>
      <c r="N178" s="181"/>
      <c r="O178" s="182" t="str">
        <f t="shared" si="3"/>
        <v/>
      </c>
      <c r="P178" s="180"/>
      <c r="Q178" s="181"/>
      <c r="R178" s="181"/>
      <c r="S178" s="182" t="str">
        <f t="shared" si="4"/>
        <v/>
      </c>
      <c r="T178" s="207" t="str">
        <f t="shared" si="5"/>
        <v/>
      </c>
      <c r="U178" s="183" t="str">
        <f t="shared" si="16"/>
        <v xml:space="preserve">   </v>
      </c>
      <c r="V178" s="184" t="str">
        <f t="shared" si="6"/>
        <v xml:space="preserve"> </v>
      </c>
      <c r="W178" s="185" t="str">
        <f t="shared" si="7"/>
        <v/>
      </c>
      <c r="X178" s="209" t="str">
        <f>IF(E178="","",W178*VLOOKUP(2020-H178,Masterh!C$17:D$72,2,FALSE))</f>
        <v/>
      </c>
      <c r="Y178" s="73"/>
      <c r="AA178" s="37"/>
      <c r="AB178" s="32" t="e">
        <f>IF(E178="H",T178-HLOOKUP(V178,Masterh!$C$1:$CX$9,2,FALSE),T178-HLOOKUP(V178,Masterf!$C$1:$CD$9,2,FALSE))</f>
        <v>#VALUE!</v>
      </c>
      <c r="AC178" s="32" t="e">
        <f>IF(E178="H",T178-HLOOKUP(V178,Masterh!$C$1:$CX$9,3,FALSE),T178-HLOOKUP(V178,Masterf!$C$1:$CD$9,3,FALSE))</f>
        <v>#VALUE!</v>
      </c>
      <c r="AD178" s="32" t="e">
        <f>IF(E178="H",T178-HLOOKUP(V178,Masterh!$C$1:$CX$9,4,FALSE),T178-HLOOKUP(V178,Masterf!$C$1:$CD$9,4,FALSE))</f>
        <v>#VALUE!</v>
      </c>
      <c r="AE178" s="32" t="e">
        <f>IF(E178="H",T178-HLOOKUP(V178,Masterh!$C$1:$CX$9,5,FALSE),T178-HLOOKUP(V178,Masterf!$C$1:$CD$9,5,FALSE))</f>
        <v>#VALUE!</v>
      </c>
      <c r="AF178" s="32" t="e">
        <f>IF(E178="H",T178-HLOOKUP(V178,Masterh!$C$1:$CX$9,6,FALSE),T178-HLOOKUP(V178,Masterf!$C$1:$CD$9,6,FALSE))</f>
        <v>#VALUE!</v>
      </c>
      <c r="AG178" s="32" t="e">
        <f>IF(E178="H",T178-HLOOKUP(V178,Masterh!$C$1:$CX$9,7,FALSE),T178-HLOOKUP(V178,Masterf!$C$1:$CD$9,7,FALSE))</f>
        <v>#VALUE!</v>
      </c>
      <c r="AH178" s="32" t="e">
        <f>IF(E178="H",T178-HLOOKUP(V178,Masterh!$C$1:$CX$9,8,FALSE),T178-HLOOKUP(V178,Masterf!$C$1:$CD$9,8,FALSE))</f>
        <v>#VALUE!</v>
      </c>
      <c r="AI178" s="32" t="e">
        <f>IF(E178="H",T178-HLOOKUP(V178,Masterh!$C$1:$CX$9,9,FALSE),T178-HLOOKUP(V178,Masterf!$C$1:$CD$9,9,FALSE))</f>
        <v>#VALUE!</v>
      </c>
      <c r="AJ178" s="51" t="str">
        <f t="shared" si="13"/>
        <v xml:space="preserve"> </v>
      </c>
      <c r="AK178" s="37"/>
      <c r="AL178" s="52" t="str">
        <f t="shared" si="14"/>
        <v xml:space="preserve"> </v>
      </c>
      <c r="AM178" s="53" t="str">
        <f t="shared" si="15"/>
        <v xml:space="preserve"> </v>
      </c>
      <c r="AN178" s="37" t="e">
        <f>IF(AND(H178&lt;1920),VLOOKUP(K178,Masterh!$F$11:$P$29,11),IF(AND(H178&gt;=1920,H178&lt;1941),VLOOKUP(K178,Masterh!$F$11:$P$29,11),IF(AND(H178&gt;=1941,H178&lt;1946),VLOOKUP(K178,Masterh!$F$11:$P$29,10),IF(AND(H178&gt;=1946,H178&lt;1951),VLOOKUP(K178,Masterh!$F$11:$P$29,9),IF(AND(H178&gt;=1951,H178&lt;1956),VLOOKUP(K178,Masterh!$F$11:$P$29,8),IF(AND(H178&gt;=1956,H178&lt;1961),VLOOKUP(K178,Masterh!$F$11:$P$29,7),IF(AND(H178&gt;=1961,H178&lt;1966),VLOOKUP(K178,Masterh!$F$11:$P$29,6),IF(AND(H178&gt;=1966,H178&lt;1971),VLOOKUP(K178,Masterh!$F$11:$P$29,5),IF(AND(H178&gt;=1971,H178&lt;1976),VLOOKUP(K178,Masterh!$F$11:$P$29,4),IF(AND(H178&gt;=1976,H178&lt;1981),VLOOKUP(K178,Masterh!$F$11:$P$29,3),IF(AND(H178&gt;=1981,H178&lt;1986),VLOOKUP(K178,Masterh!$F$11:$P$29,2),"SENIOR")))))))))))</f>
        <v>#N/A</v>
      </c>
      <c r="AO178" s="37" t="e">
        <f>IF(AND(H178&lt;1951),VLOOKUP(K178,Masterf!$F$11:$N$25,9),IF(AND(H178&gt;=1951,H178&lt;1956),VLOOKUP(K178,Masterf!$F$11:$N$25,8),IF(AND(H178&gt;=1956,H178&lt;1961),VLOOKUP(K178,Masterf!$F$11:$N$25,7),IF(AND(H178&gt;=1961,H178&lt;1966),VLOOKUP(K178,Masterf!$F$11:$N$25,6),IF(AND(H178&gt;=1966,H178&lt;1971),VLOOKUP(K178,Masterf!$F$11:$N$25,5),IF(AND(H178&gt;=1971,H178&lt;1976),VLOOKUP(K178,Masterf!$F$11:$N$25,4),IF(AND(H178&gt;=1976,H178&lt;1981),VLOOKUP(K178,Masterf!$F$11:$N$25,3),IF(AND(H178&gt;=1981,H178&lt;1986),VLOOKUP(K178,Masterf!$F$11:$N$25,2),"SENIOR"))))))))</f>
        <v>#N/A</v>
      </c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</row>
    <row r="179" spans="2:124" s="5" customFormat="1" ht="30" customHeight="1" x14ac:dyDescent="0.2">
      <c r="B179" s="170"/>
      <c r="C179" s="171"/>
      <c r="D179" s="172"/>
      <c r="E179" s="173"/>
      <c r="F179" s="174" t="s">
        <v>30</v>
      </c>
      <c r="G179" s="175" t="s">
        <v>30</v>
      </c>
      <c r="H179" s="176"/>
      <c r="I179" s="177"/>
      <c r="J179" s="178" t="s">
        <v>30</v>
      </c>
      <c r="K179" s="179"/>
      <c r="L179" s="180"/>
      <c r="M179" s="181"/>
      <c r="N179" s="181"/>
      <c r="O179" s="182" t="str">
        <f t="shared" si="3"/>
        <v/>
      </c>
      <c r="P179" s="180"/>
      <c r="Q179" s="181"/>
      <c r="R179" s="181"/>
      <c r="S179" s="182" t="str">
        <f t="shared" si="4"/>
        <v/>
      </c>
      <c r="T179" s="207" t="str">
        <f t="shared" si="5"/>
        <v/>
      </c>
      <c r="U179" s="183" t="str">
        <f t="shared" si="16"/>
        <v xml:space="preserve">   </v>
      </c>
      <c r="V179" s="184" t="str">
        <f t="shared" si="6"/>
        <v xml:space="preserve"> </v>
      </c>
      <c r="W179" s="185" t="str">
        <f t="shared" si="7"/>
        <v/>
      </c>
      <c r="X179" s="209" t="str">
        <f>IF(E179="","",W179*VLOOKUP(2020-H179,Masterh!C$17:D$72,2,FALSE))</f>
        <v/>
      </c>
      <c r="Y179" s="73"/>
      <c r="AA179" s="37"/>
      <c r="AB179" s="32" t="e">
        <f>IF(E179="H",T179-HLOOKUP(V179,Masterh!$C$1:$CX$9,2,FALSE),T179-HLOOKUP(V179,Masterf!$C$1:$CD$9,2,FALSE))</f>
        <v>#VALUE!</v>
      </c>
      <c r="AC179" s="32" t="e">
        <f>IF(E179="H",T179-HLOOKUP(V179,Masterh!$C$1:$CX$9,3,FALSE),T179-HLOOKUP(V179,Masterf!$C$1:$CD$9,3,FALSE))</f>
        <v>#VALUE!</v>
      </c>
      <c r="AD179" s="32" t="e">
        <f>IF(E179="H",T179-HLOOKUP(V179,Masterh!$C$1:$CX$9,4,FALSE),T179-HLOOKUP(V179,Masterf!$C$1:$CD$9,4,FALSE))</f>
        <v>#VALUE!</v>
      </c>
      <c r="AE179" s="32" t="e">
        <f>IF(E179="H",T179-HLOOKUP(V179,Masterh!$C$1:$CX$9,5,FALSE),T179-HLOOKUP(V179,Masterf!$C$1:$CD$9,5,FALSE))</f>
        <v>#VALUE!</v>
      </c>
      <c r="AF179" s="32" t="e">
        <f>IF(E179="H",T179-HLOOKUP(V179,Masterh!$C$1:$CX$9,6,FALSE),T179-HLOOKUP(V179,Masterf!$C$1:$CD$9,6,FALSE))</f>
        <v>#VALUE!</v>
      </c>
      <c r="AG179" s="32" t="e">
        <f>IF(E179="H",T179-HLOOKUP(V179,Masterh!$C$1:$CX$9,7,FALSE),T179-HLOOKUP(V179,Masterf!$C$1:$CD$9,7,FALSE))</f>
        <v>#VALUE!</v>
      </c>
      <c r="AH179" s="32" t="e">
        <f>IF(E179="H",T179-HLOOKUP(V179,Masterh!$C$1:$CX$9,8,FALSE),T179-HLOOKUP(V179,Masterf!$C$1:$CD$9,8,FALSE))</f>
        <v>#VALUE!</v>
      </c>
      <c r="AI179" s="32" t="e">
        <f>IF(E179="H",T179-HLOOKUP(V179,Masterh!$C$1:$CX$9,9,FALSE),T179-HLOOKUP(V179,Masterf!$C$1:$CD$9,9,FALSE))</f>
        <v>#VALUE!</v>
      </c>
      <c r="AJ179" s="51" t="str">
        <f t="shared" si="13"/>
        <v xml:space="preserve"> </v>
      </c>
      <c r="AK179" s="37"/>
      <c r="AL179" s="52" t="str">
        <f t="shared" si="14"/>
        <v xml:space="preserve"> </v>
      </c>
      <c r="AM179" s="53" t="str">
        <f t="shared" si="15"/>
        <v xml:space="preserve"> </v>
      </c>
      <c r="AN179" s="37" t="e">
        <f>IF(AND(H179&lt;1920),VLOOKUP(K179,Masterh!$F$11:$P$29,11),IF(AND(H179&gt;=1920,H179&lt;1941),VLOOKUP(K179,Masterh!$F$11:$P$29,11),IF(AND(H179&gt;=1941,H179&lt;1946),VLOOKUP(K179,Masterh!$F$11:$P$29,10),IF(AND(H179&gt;=1946,H179&lt;1951),VLOOKUP(K179,Masterh!$F$11:$P$29,9),IF(AND(H179&gt;=1951,H179&lt;1956),VLOOKUP(K179,Masterh!$F$11:$P$29,8),IF(AND(H179&gt;=1956,H179&lt;1961),VLOOKUP(K179,Masterh!$F$11:$P$29,7),IF(AND(H179&gt;=1961,H179&lt;1966),VLOOKUP(K179,Masterh!$F$11:$P$29,6),IF(AND(H179&gt;=1966,H179&lt;1971),VLOOKUP(K179,Masterh!$F$11:$P$29,5),IF(AND(H179&gt;=1971,H179&lt;1976),VLOOKUP(K179,Masterh!$F$11:$P$29,4),IF(AND(H179&gt;=1976,H179&lt;1981),VLOOKUP(K179,Masterh!$F$11:$P$29,3),IF(AND(H179&gt;=1981,H179&lt;1986),VLOOKUP(K179,Masterh!$F$11:$P$29,2),"SENIOR")))))))))))</f>
        <v>#N/A</v>
      </c>
      <c r="AO179" s="37" t="e">
        <f>IF(AND(H179&lt;1951),VLOOKUP(K179,Masterf!$F$11:$N$25,9),IF(AND(H179&gt;=1951,H179&lt;1956),VLOOKUP(K179,Masterf!$F$11:$N$25,8),IF(AND(H179&gt;=1956,H179&lt;1961),VLOOKUP(K179,Masterf!$F$11:$N$25,7),IF(AND(H179&gt;=1961,H179&lt;1966),VLOOKUP(K179,Masterf!$F$11:$N$25,6),IF(AND(H179&gt;=1966,H179&lt;1971),VLOOKUP(K179,Masterf!$F$11:$N$25,5),IF(AND(H179&gt;=1971,H179&lt;1976),VLOOKUP(K179,Masterf!$F$11:$N$25,4),IF(AND(H179&gt;=1976,H179&lt;1981),VLOOKUP(K179,Masterf!$F$11:$N$25,3),IF(AND(H179&gt;=1981,H179&lt;1986),VLOOKUP(K179,Masterf!$F$11:$N$25,2),"SENIOR"))))))))</f>
        <v>#N/A</v>
      </c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</row>
    <row r="180" spans="2:124" s="5" customFormat="1" ht="30" customHeight="1" x14ac:dyDescent="0.2">
      <c r="B180" s="170"/>
      <c r="C180" s="171"/>
      <c r="D180" s="172"/>
      <c r="E180" s="173"/>
      <c r="F180" s="174"/>
      <c r="G180" s="175"/>
      <c r="H180" s="176"/>
      <c r="I180" s="177"/>
      <c r="J180" s="178"/>
      <c r="K180" s="179"/>
      <c r="L180" s="180"/>
      <c r="M180" s="181"/>
      <c r="N180" s="181"/>
      <c r="O180" s="182" t="str">
        <f t="shared" si="3"/>
        <v/>
      </c>
      <c r="P180" s="180"/>
      <c r="Q180" s="181"/>
      <c r="R180" s="181"/>
      <c r="S180" s="182" t="str">
        <f t="shared" si="4"/>
        <v/>
      </c>
      <c r="T180" s="207" t="str">
        <f t="shared" si="5"/>
        <v/>
      </c>
      <c r="U180" s="183" t="str">
        <f t="shared" si="16"/>
        <v xml:space="preserve">   </v>
      </c>
      <c r="V180" s="184" t="str">
        <f t="shared" si="6"/>
        <v xml:space="preserve"> </v>
      </c>
      <c r="W180" s="185" t="str">
        <f t="shared" si="7"/>
        <v/>
      </c>
      <c r="X180" s="209" t="str">
        <f>IF(E180="","",W180*VLOOKUP(2020-H180,Masterh!C$17:D$72,2,FALSE))</f>
        <v/>
      </c>
      <c r="Y180" s="73"/>
      <c r="AA180" s="37"/>
      <c r="AB180" s="32" t="e">
        <f>IF(E180="H",T180-HLOOKUP(V180,Masterh!$C$1:$CX$9,2,FALSE),T180-HLOOKUP(V180,Masterf!$C$1:$CD$9,2,FALSE))</f>
        <v>#VALUE!</v>
      </c>
      <c r="AC180" s="32" t="e">
        <f>IF(E180="H",T180-HLOOKUP(V180,Masterh!$C$1:$CX$9,3,FALSE),T180-HLOOKUP(V180,Masterf!$C$1:$CD$9,3,FALSE))</f>
        <v>#VALUE!</v>
      </c>
      <c r="AD180" s="32" t="e">
        <f>IF(E180="H",T180-HLOOKUP(V180,Masterh!$C$1:$CX$9,4,FALSE),T180-HLOOKUP(V180,Masterf!$C$1:$CD$9,4,FALSE))</f>
        <v>#VALUE!</v>
      </c>
      <c r="AE180" s="32" t="e">
        <f>IF(E180="H",T180-HLOOKUP(V180,Masterh!$C$1:$CX$9,5,FALSE),T180-HLOOKUP(V180,Masterf!$C$1:$CD$9,5,FALSE))</f>
        <v>#VALUE!</v>
      </c>
      <c r="AF180" s="32" t="e">
        <f>IF(E180="H",T180-HLOOKUP(V180,Masterh!$C$1:$CX$9,6,FALSE),T180-HLOOKUP(V180,Masterf!$C$1:$CD$9,6,FALSE))</f>
        <v>#VALUE!</v>
      </c>
      <c r="AG180" s="32" t="e">
        <f>IF(E180="H",T180-HLOOKUP(V180,Masterh!$C$1:$CX$9,7,FALSE),T180-HLOOKUP(V180,Masterf!$C$1:$CD$9,7,FALSE))</f>
        <v>#VALUE!</v>
      </c>
      <c r="AH180" s="32" t="e">
        <f>IF(E180="H",T180-HLOOKUP(V180,Masterh!$C$1:$CX$9,8,FALSE),T180-HLOOKUP(V180,Masterf!$C$1:$CD$9,8,FALSE))</f>
        <v>#VALUE!</v>
      </c>
      <c r="AI180" s="32" t="e">
        <f>IF(E180="H",T180-HLOOKUP(V180,Masterh!$C$1:$CX$9,9,FALSE),T180-HLOOKUP(V180,Masterf!$C$1:$CD$9,9,FALSE))</f>
        <v>#VALUE!</v>
      </c>
      <c r="AJ180" s="51" t="str">
        <f t="shared" si="13"/>
        <v xml:space="preserve"> </v>
      </c>
      <c r="AK180" s="37"/>
      <c r="AL180" s="52" t="str">
        <f t="shared" si="14"/>
        <v xml:space="preserve"> </v>
      </c>
      <c r="AM180" s="53" t="str">
        <f t="shared" si="15"/>
        <v xml:space="preserve"> </v>
      </c>
      <c r="AN180" s="37" t="e">
        <f>IF(AND(H180&lt;1920),VLOOKUP(K180,Masterh!$F$11:$P$29,11),IF(AND(H180&gt;=1920,H180&lt;1941),VLOOKUP(K180,Masterh!$F$11:$P$29,11),IF(AND(H180&gt;=1941,H180&lt;1946),VLOOKUP(K180,Masterh!$F$11:$P$29,10),IF(AND(H180&gt;=1946,H180&lt;1951),VLOOKUP(K180,Masterh!$F$11:$P$29,9),IF(AND(H180&gt;=1951,H180&lt;1956),VLOOKUP(K180,Masterh!$F$11:$P$29,8),IF(AND(H180&gt;=1956,H180&lt;1961),VLOOKUP(K180,Masterh!$F$11:$P$29,7),IF(AND(H180&gt;=1961,H180&lt;1966),VLOOKUP(K180,Masterh!$F$11:$P$29,6),IF(AND(H180&gt;=1966,H180&lt;1971),VLOOKUP(K180,Masterh!$F$11:$P$29,5),IF(AND(H180&gt;=1971,H180&lt;1976),VLOOKUP(K180,Masterh!$F$11:$P$29,4),IF(AND(H180&gt;=1976,H180&lt;1981),VLOOKUP(K180,Masterh!$F$11:$P$29,3),IF(AND(H180&gt;=1981,H180&lt;1986),VLOOKUP(K180,Masterh!$F$11:$P$29,2),"SENIOR")))))))))))</f>
        <v>#N/A</v>
      </c>
      <c r="AO180" s="37" t="e">
        <f>IF(AND(H180&lt;1951),VLOOKUP(K180,Masterf!$F$11:$N$25,9),IF(AND(H180&gt;=1951,H180&lt;1956),VLOOKUP(K180,Masterf!$F$11:$N$25,8),IF(AND(H180&gt;=1956,H180&lt;1961),VLOOKUP(K180,Masterf!$F$11:$N$25,7),IF(AND(H180&gt;=1961,H180&lt;1966),VLOOKUP(K180,Masterf!$F$11:$N$25,6),IF(AND(H180&gt;=1966,H180&lt;1971),VLOOKUP(K180,Masterf!$F$11:$N$25,5),IF(AND(H180&gt;=1971,H180&lt;1976),VLOOKUP(K180,Masterf!$F$11:$N$25,4),IF(AND(H180&gt;=1976,H180&lt;1981),VLOOKUP(K180,Masterf!$F$11:$N$25,3),IF(AND(H180&gt;=1981,H180&lt;1986),VLOOKUP(K180,Masterf!$F$11:$N$25,2),"SENIOR"))))))))</f>
        <v>#N/A</v>
      </c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</row>
    <row r="181" spans="2:124" s="5" customFormat="1" ht="30" customHeight="1" x14ac:dyDescent="0.2">
      <c r="B181" s="170"/>
      <c r="C181" s="171"/>
      <c r="D181" s="172"/>
      <c r="E181" s="173"/>
      <c r="F181" s="174" t="s">
        <v>30</v>
      </c>
      <c r="G181" s="175" t="s">
        <v>30</v>
      </c>
      <c r="H181" s="176"/>
      <c r="I181" s="177"/>
      <c r="J181" s="178" t="s">
        <v>30</v>
      </c>
      <c r="K181" s="179"/>
      <c r="L181" s="180"/>
      <c r="M181" s="181"/>
      <c r="N181" s="181"/>
      <c r="O181" s="182" t="str">
        <f t="shared" si="3"/>
        <v/>
      </c>
      <c r="P181" s="180"/>
      <c r="Q181" s="181"/>
      <c r="R181" s="181"/>
      <c r="S181" s="182" t="str">
        <f t="shared" si="4"/>
        <v/>
      </c>
      <c r="T181" s="207" t="str">
        <f t="shared" si="5"/>
        <v/>
      </c>
      <c r="U181" s="183" t="str">
        <f t="shared" si="16"/>
        <v xml:space="preserve">   </v>
      </c>
      <c r="V181" s="184" t="str">
        <f t="shared" si="6"/>
        <v xml:space="preserve"> </v>
      </c>
      <c r="W181" s="185" t="str">
        <f t="shared" si="7"/>
        <v/>
      </c>
      <c r="X181" s="209" t="str">
        <f>IF(E181="","",W181*VLOOKUP(2020-H181,Masterh!C$17:D$72,2,FALSE))</f>
        <v/>
      </c>
      <c r="Y181" s="73"/>
      <c r="AA181" s="37"/>
      <c r="AB181" s="32" t="e">
        <f>IF(E181="H",T181-HLOOKUP(V181,Masterh!$C$1:$CX$9,2,FALSE),T181-HLOOKUP(V181,Masterf!$C$1:$CD$9,2,FALSE))</f>
        <v>#VALUE!</v>
      </c>
      <c r="AC181" s="32" t="e">
        <f>IF(E181="H",T181-HLOOKUP(V181,Masterh!$C$1:$CX$9,3,FALSE),T181-HLOOKUP(V181,Masterf!$C$1:$CD$9,3,FALSE))</f>
        <v>#VALUE!</v>
      </c>
      <c r="AD181" s="32" t="e">
        <f>IF(E181="H",T181-HLOOKUP(V181,Masterh!$C$1:$CX$9,4,FALSE),T181-HLOOKUP(V181,Masterf!$C$1:$CD$9,4,FALSE))</f>
        <v>#VALUE!</v>
      </c>
      <c r="AE181" s="32" t="e">
        <f>IF(E181="H",T181-HLOOKUP(V181,Masterh!$C$1:$CX$9,5,FALSE),T181-HLOOKUP(V181,Masterf!$C$1:$CD$9,5,FALSE))</f>
        <v>#VALUE!</v>
      </c>
      <c r="AF181" s="32" t="e">
        <f>IF(E181="H",T181-HLOOKUP(V181,Masterh!$C$1:$CX$9,6,FALSE),T181-HLOOKUP(V181,Masterf!$C$1:$CD$9,6,FALSE))</f>
        <v>#VALUE!</v>
      </c>
      <c r="AG181" s="32" t="e">
        <f>IF(E181="H",T181-HLOOKUP(V181,Masterh!$C$1:$CX$9,7,FALSE),T181-HLOOKUP(V181,Masterf!$C$1:$CD$9,7,FALSE))</f>
        <v>#VALUE!</v>
      </c>
      <c r="AH181" s="32" t="e">
        <f>IF(E181="H",T181-HLOOKUP(V181,Masterh!$C$1:$CX$9,8,FALSE),T181-HLOOKUP(V181,Masterf!$C$1:$CD$9,8,FALSE))</f>
        <v>#VALUE!</v>
      </c>
      <c r="AI181" s="32" t="e">
        <f>IF(E181="H",T181-HLOOKUP(V181,Masterh!$C$1:$CX$9,9,FALSE),T181-HLOOKUP(V181,Masterf!$C$1:$CD$9,9,FALSE))</f>
        <v>#VALUE!</v>
      </c>
      <c r="AJ181" s="51" t="str">
        <f t="shared" si="13"/>
        <v xml:space="preserve"> </v>
      </c>
      <c r="AK181" s="37"/>
      <c r="AL181" s="52" t="str">
        <f t="shared" si="14"/>
        <v xml:space="preserve"> </v>
      </c>
      <c r="AM181" s="53" t="str">
        <f t="shared" si="15"/>
        <v xml:space="preserve"> </v>
      </c>
      <c r="AN181" s="37" t="e">
        <f>IF(AND(H181&lt;1920),VLOOKUP(K181,Masterh!$F$11:$P$29,11),IF(AND(H181&gt;=1920,H181&lt;1941),VLOOKUP(K181,Masterh!$F$11:$P$29,11),IF(AND(H181&gt;=1941,H181&lt;1946),VLOOKUP(K181,Masterh!$F$11:$P$29,10),IF(AND(H181&gt;=1946,H181&lt;1951),VLOOKUP(K181,Masterh!$F$11:$P$29,9),IF(AND(H181&gt;=1951,H181&lt;1956),VLOOKUP(K181,Masterh!$F$11:$P$29,8),IF(AND(H181&gt;=1956,H181&lt;1961),VLOOKUP(K181,Masterh!$F$11:$P$29,7),IF(AND(H181&gt;=1961,H181&lt;1966),VLOOKUP(K181,Masterh!$F$11:$P$29,6),IF(AND(H181&gt;=1966,H181&lt;1971),VLOOKUP(K181,Masterh!$F$11:$P$29,5),IF(AND(H181&gt;=1971,H181&lt;1976),VLOOKUP(K181,Masterh!$F$11:$P$29,4),IF(AND(H181&gt;=1976,H181&lt;1981),VLOOKUP(K181,Masterh!$F$11:$P$29,3),IF(AND(H181&gt;=1981,H181&lt;1986),VLOOKUP(K181,Masterh!$F$11:$P$29,2),"SENIOR")))))))))))</f>
        <v>#N/A</v>
      </c>
      <c r="AO181" s="37" t="e">
        <f>IF(AND(H181&lt;1951),VLOOKUP(K181,Masterf!$F$11:$N$25,9),IF(AND(H181&gt;=1951,H181&lt;1956),VLOOKUP(K181,Masterf!$F$11:$N$25,8),IF(AND(H181&gt;=1956,H181&lt;1961),VLOOKUP(K181,Masterf!$F$11:$N$25,7),IF(AND(H181&gt;=1961,H181&lt;1966),VLOOKUP(K181,Masterf!$F$11:$N$25,6),IF(AND(H181&gt;=1966,H181&lt;1971),VLOOKUP(K181,Masterf!$F$11:$N$25,5),IF(AND(H181&gt;=1971,H181&lt;1976),VLOOKUP(K181,Masterf!$F$11:$N$25,4),IF(AND(H181&gt;=1976,H181&lt;1981),VLOOKUP(K181,Masterf!$F$11:$N$25,3),IF(AND(H181&gt;=1981,H181&lt;1986),VLOOKUP(K181,Masterf!$F$11:$N$25,2),"SENIOR"))))))))</f>
        <v>#N/A</v>
      </c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</row>
    <row r="182" spans="2:124" s="5" customFormat="1" ht="30" customHeight="1" x14ac:dyDescent="0.2">
      <c r="B182" s="170"/>
      <c r="C182" s="171"/>
      <c r="D182" s="172"/>
      <c r="E182" s="173"/>
      <c r="F182" s="174" t="s">
        <v>30</v>
      </c>
      <c r="G182" s="175" t="s">
        <v>30</v>
      </c>
      <c r="H182" s="176"/>
      <c r="I182" s="177"/>
      <c r="J182" s="178" t="s">
        <v>30</v>
      </c>
      <c r="K182" s="179"/>
      <c r="L182" s="180"/>
      <c r="M182" s="181"/>
      <c r="N182" s="181"/>
      <c r="O182" s="182" t="str">
        <f t="shared" si="3"/>
        <v/>
      </c>
      <c r="P182" s="180"/>
      <c r="Q182" s="181"/>
      <c r="R182" s="181"/>
      <c r="S182" s="182" t="str">
        <f t="shared" si="4"/>
        <v/>
      </c>
      <c r="T182" s="207" t="str">
        <f t="shared" si="5"/>
        <v/>
      </c>
      <c r="U182" s="183" t="str">
        <f t="shared" si="16"/>
        <v xml:space="preserve">   </v>
      </c>
      <c r="V182" s="184" t="str">
        <f t="shared" si="6"/>
        <v xml:space="preserve"> </v>
      </c>
      <c r="W182" s="185" t="str">
        <f t="shared" si="7"/>
        <v/>
      </c>
      <c r="X182" s="209" t="str">
        <f>IF(E182="","",W182*VLOOKUP(2020-H182,Masterh!C$17:D$72,2,FALSE))</f>
        <v/>
      </c>
      <c r="Y182" s="73"/>
      <c r="AA182" s="37"/>
      <c r="AB182" s="32" t="e">
        <f>IF(E182="H",T182-HLOOKUP(V182,Masterh!$C$1:$CX$9,2,FALSE),T182-HLOOKUP(V182,Masterf!$C$1:$CD$9,2,FALSE))</f>
        <v>#VALUE!</v>
      </c>
      <c r="AC182" s="32" t="e">
        <f>IF(E182="H",T182-HLOOKUP(V182,Masterh!$C$1:$CX$9,3,FALSE),T182-HLOOKUP(V182,Masterf!$C$1:$CD$9,3,FALSE))</f>
        <v>#VALUE!</v>
      </c>
      <c r="AD182" s="32" t="e">
        <f>IF(E182="H",T182-HLOOKUP(V182,Masterh!$C$1:$CX$9,4,FALSE),T182-HLOOKUP(V182,Masterf!$C$1:$CD$9,4,FALSE))</f>
        <v>#VALUE!</v>
      </c>
      <c r="AE182" s="32" t="e">
        <f>IF(E182="H",T182-HLOOKUP(V182,Masterh!$C$1:$CX$9,5,FALSE),T182-HLOOKUP(V182,Masterf!$C$1:$CD$9,5,FALSE))</f>
        <v>#VALUE!</v>
      </c>
      <c r="AF182" s="32" t="e">
        <f>IF(E182="H",T182-HLOOKUP(V182,Masterh!$C$1:$CX$9,6,FALSE),T182-HLOOKUP(V182,Masterf!$C$1:$CD$9,6,FALSE))</f>
        <v>#VALUE!</v>
      </c>
      <c r="AG182" s="32" t="e">
        <f>IF(E182="H",T182-HLOOKUP(V182,Masterh!$C$1:$CX$9,7,FALSE),T182-HLOOKUP(V182,Masterf!$C$1:$CD$9,7,FALSE))</f>
        <v>#VALUE!</v>
      </c>
      <c r="AH182" s="32" t="e">
        <f>IF(E182="H",T182-HLOOKUP(V182,Masterh!$C$1:$CX$9,8,FALSE),T182-HLOOKUP(V182,Masterf!$C$1:$CD$9,8,FALSE))</f>
        <v>#VALUE!</v>
      </c>
      <c r="AI182" s="32" t="e">
        <f>IF(E182="H",T182-HLOOKUP(V182,Masterh!$C$1:$CX$9,9,FALSE),T182-HLOOKUP(V182,Masterf!$C$1:$CD$9,9,FALSE))</f>
        <v>#VALUE!</v>
      </c>
      <c r="AJ182" s="51" t="str">
        <f t="shared" si="13"/>
        <v xml:space="preserve"> </v>
      </c>
      <c r="AK182" s="37"/>
      <c r="AL182" s="52" t="str">
        <f t="shared" si="14"/>
        <v xml:space="preserve"> </v>
      </c>
      <c r="AM182" s="53" t="str">
        <f t="shared" si="15"/>
        <v xml:space="preserve"> </v>
      </c>
      <c r="AN182" s="37" t="e">
        <f>IF(AND(H182&lt;1920),VLOOKUP(K182,Masterh!$F$11:$P$29,11),IF(AND(H182&gt;=1920,H182&lt;1941),VLOOKUP(K182,Masterh!$F$11:$P$29,11),IF(AND(H182&gt;=1941,H182&lt;1946),VLOOKUP(K182,Masterh!$F$11:$P$29,10),IF(AND(H182&gt;=1946,H182&lt;1951),VLOOKUP(K182,Masterh!$F$11:$P$29,9),IF(AND(H182&gt;=1951,H182&lt;1956),VLOOKUP(K182,Masterh!$F$11:$P$29,8),IF(AND(H182&gt;=1956,H182&lt;1961),VLOOKUP(K182,Masterh!$F$11:$P$29,7),IF(AND(H182&gt;=1961,H182&lt;1966),VLOOKUP(K182,Masterh!$F$11:$P$29,6),IF(AND(H182&gt;=1966,H182&lt;1971),VLOOKUP(K182,Masterh!$F$11:$P$29,5),IF(AND(H182&gt;=1971,H182&lt;1976),VLOOKUP(K182,Masterh!$F$11:$P$29,4),IF(AND(H182&gt;=1976,H182&lt;1981),VLOOKUP(K182,Masterh!$F$11:$P$29,3),IF(AND(H182&gt;=1981,H182&lt;1986),VLOOKUP(K182,Masterh!$F$11:$P$29,2),"SENIOR")))))))))))</f>
        <v>#N/A</v>
      </c>
      <c r="AO182" s="37" t="e">
        <f>IF(AND(H182&lt;1951),VLOOKUP(K182,Masterf!$F$11:$N$25,9),IF(AND(H182&gt;=1951,H182&lt;1956),VLOOKUP(K182,Masterf!$F$11:$N$25,8),IF(AND(H182&gt;=1956,H182&lt;1961),VLOOKUP(K182,Masterf!$F$11:$N$25,7),IF(AND(H182&gt;=1961,H182&lt;1966),VLOOKUP(K182,Masterf!$F$11:$N$25,6),IF(AND(H182&gt;=1966,H182&lt;1971),VLOOKUP(K182,Masterf!$F$11:$N$25,5),IF(AND(H182&gt;=1971,H182&lt;1976),VLOOKUP(K182,Masterf!$F$11:$N$25,4),IF(AND(H182&gt;=1976,H182&lt;1981),VLOOKUP(K182,Masterf!$F$11:$N$25,3),IF(AND(H182&gt;=1981,H182&lt;1986),VLOOKUP(K182,Masterf!$F$11:$N$25,2),"SENIOR"))))))))</f>
        <v>#N/A</v>
      </c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</row>
    <row r="183" spans="2:124" s="5" customFormat="1" ht="30" customHeight="1" x14ac:dyDescent="0.2">
      <c r="B183" s="170"/>
      <c r="C183" s="171"/>
      <c r="D183" s="172"/>
      <c r="E183" s="173"/>
      <c r="F183" s="174" t="s">
        <v>30</v>
      </c>
      <c r="G183" s="175" t="s">
        <v>30</v>
      </c>
      <c r="H183" s="176"/>
      <c r="I183" s="177"/>
      <c r="J183" s="178" t="s">
        <v>30</v>
      </c>
      <c r="K183" s="179"/>
      <c r="L183" s="180"/>
      <c r="M183" s="181"/>
      <c r="N183" s="181"/>
      <c r="O183" s="182" t="str">
        <f t="shared" si="3"/>
        <v/>
      </c>
      <c r="P183" s="180"/>
      <c r="Q183" s="181"/>
      <c r="R183" s="181"/>
      <c r="S183" s="182" t="str">
        <f t="shared" si="4"/>
        <v/>
      </c>
      <c r="T183" s="207" t="str">
        <f t="shared" si="5"/>
        <v/>
      </c>
      <c r="U183" s="183" t="str">
        <f t="shared" si="16"/>
        <v xml:space="preserve">   </v>
      </c>
      <c r="V183" s="184" t="str">
        <f t="shared" si="6"/>
        <v xml:space="preserve"> </v>
      </c>
      <c r="W183" s="185" t="str">
        <f t="shared" si="7"/>
        <v/>
      </c>
      <c r="X183" s="209" t="str">
        <f>IF(E183="","",W183*VLOOKUP(2020-H183,Masterh!C$17:D$72,2,FALSE))</f>
        <v/>
      </c>
      <c r="Y183" s="73"/>
      <c r="AA183" s="37"/>
      <c r="AB183" s="32" t="e">
        <f>IF(E183="H",T183-HLOOKUP(V183,Masterh!$C$1:$CX$9,2,FALSE),T183-HLOOKUP(V183,Masterf!$C$1:$CD$9,2,FALSE))</f>
        <v>#VALUE!</v>
      </c>
      <c r="AC183" s="32" t="e">
        <f>IF(E183="H",T183-HLOOKUP(V183,Masterh!$C$1:$CX$9,3,FALSE),T183-HLOOKUP(V183,Masterf!$C$1:$CD$9,3,FALSE))</f>
        <v>#VALUE!</v>
      </c>
      <c r="AD183" s="32" t="e">
        <f>IF(E183="H",T183-HLOOKUP(V183,Masterh!$C$1:$CX$9,4,FALSE),T183-HLOOKUP(V183,Masterf!$C$1:$CD$9,4,FALSE))</f>
        <v>#VALUE!</v>
      </c>
      <c r="AE183" s="32" t="e">
        <f>IF(E183="H",T183-HLOOKUP(V183,Masterh!$C$1:$CX$9,5,FALSE),T183-HLOOKUP(V183,Masterf!$C$1:$CD$9,5,FALSE))</f>
        <v>#VALUE!</v>
      </c>
      <c r="AF183" s="32" t="e">
        <f>IF(E183="H",T183-HLOOKUP(V183,Masterh!$C$1:$CX$9,6,FALSE),T183-HLOOKUP(V183,Masterf!$C$1:$CD$9,6,FALSE))</f>
        <v>#VALUE!</v>
      </c>
      <c r="AG183" s="32" t="e">
        <f>IF(E183="H",T183-HLOOKUP(V183,Masterh!$C$1:$CX$9,7,FALSE),T183-HLOOKUP(V183,Masterf!$C$1:$CD$9,7,FALSE))</f>
        <v>#VALUE!</v>
      </c>
      <c r="AH183" s="32" t="e">
        <f>IF(E183="H",T183-HLOOKUP(V183,Masterh!$C$1:$CX$9,8,FALSE),T183-HLOOKUP(V183,Masterf!$C$1:$CD$9,8,FALSE))</f>
        <v>#VALUE!</v>
      </c>
      <c r="AI183" s="32" t="e">
        <f>IF(E183="H",T183-HLOOKUP(V183,Masterh!$C$1:$CX$9,9,FALSE),T183-HLOOKUP(V183,Masterf!$C$1:$CD$9,9,FALSE))</f>
        <v>#VALUE!</v>
      </c>
      <c r="AJ183" s="51" t="str">
        <f t="shared" si="13"/>
        <v xml:space="preserve"> </v>
      </c>
      <c r="AK183" s="37"/>
      <c r="AL183" s="52" t="str">
        <f t="shared" si="14"/>
        <v xml:space="preserve"> </v>
      </c>
      <c r="AM183" s="53" t="str">
        <f t="shared" si="15"/>
        <v xml:space="preserve"> </v>
      </c>
      <c r="AN183" s="37" t="e">
        <f>IF(AND(H183&lt;1920),VLOOKUP(K183,Masterh!$F$11:$P$29,11),IF(AND(H183&gt;=1920,H183&lt;1941),VLOOKUP(K183,Masterh!$F$11:$P$29,11),IF(AND(H183&gt;=1941,H183&lt;1946),VLOOKUP(K183,Masterh!$F$11:$P$29,10),IF(AND(H183&gt;=1946,H183&lt;1951),VLOOKUP(K183,Masterh!$F$11:$P$29,9),IF(AND(H183&gt;=1951,H183&lt;1956),VLOOKUP(K183,Masterh!$F$11:$P$29,8),IF(AND(H183&gt;=1956,H183&lt;1961),VLOOKUP(K183,Masterh!$F$11:$P$29,7),IF(AND(H183&gt;=1961,H183&lt;1966),VLOOKUP(K183,Masterh!$F$11:$P$29,6),IF(AND(H183&gt;=1966,H183&lt;1971),VLOOKUP(K183,Masterh!$F$11:$P$29,5),IF(AND(H183&gt;=1971,H183&lt;1976),VLOOKUP(K183,Masterh!$F$11:$P$29,4),IF(AND(H183&gt;=1976,H183&lt;1981),VLOOKUP(K183,Masterh!$F$11:$P$29,3),IF(AND(H183&gt;=1981,H183&lt;1986),VLOOKUP(K183,Masterh!$F$11:$P$29,2),"SENIOR")))))))))))</f>
        <v>#N/A</v>
      </c>
      <c r="AO183" s="37" t="e">
        <f>IF(AND(H183&lt;1951),VLOOKUP(K183,Masterf!$F$11:$N$25,9),IF(AND(H183&gt;=1951,H183&lt;1956),VLOOKUP(K183,Masterf!$F$11:$N$25,8),IF(AND(H183&gt;=1956,H183&lt;1961),VLOOKUP(K183,Masterf!$F$11:$N$25,7),IF(AND(H183&gt;=1961,H183&lt;1966),VLOOKUP(K183,Masterf!$F$11:$N$25,6),IF(AND(H183&gt;=1966,H183&lt;1971),VLOOKUP(K183,Masterf!$F$11:$N$25,5),IF(AND(H183&gt;=1971,H183&lt;1976),VLOOKUP(K183,Masterf!$F$11:$N$25,4),IF(AND(H183&gt;=1976,H183&lt;1981),VLOOKUP(K183,Masterf!$F$11:$N$25,3),IF(AND(H183&gt;=1981,H183&lt;1986),VLOOKUP(K183,Masterf!$F$11:$N$25,2),"SENIOR"))))))))</f>
        <v>#N/A</v>
      </c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</row>
    <row r="184" spans="2:124" s="5" customFormat="1" ht="30" customHeight="1" x14ac:dyDescent="0.2">
      <c r="B184" s="170"/>
      <c r="C184" s="171"/>
      <c r="D184" s="172"/>
      <c r="E184" s="173"/>
      <c r="F184" s="174" t="s">
        <v>30</v>
      </c>
      <c r="G184" s="175" t="s">
        <v>30</v>
      </c>
      <c r="H184" s="176"/>
      <c r="I184" s="177"/>
      <c r="J184" s="178" t="s">
        <v>30</v>
      </c>
      <c r="K184" s="179"/>
      <c r="L184" s="180"/>
      <c r="M184" s="181"/>
      <c r="N184" s="181"/>
      <c r="O184" s="182" t="str">
        <f t="shared" si="3"/>
        <v/>
      </c>
      <c r="P184" s="180"/>
      <c r="Q184" s="181"/>
      <c r="R184" s="181"/>
      <c r="S184" s="182" t="str">
        <f t="shared" si="4"/>
        <v/>
      </c>
      <c r="T184" s="207" t="str">
        <f t="shared" si="5"/>
        <v/>
      </c>
      <c r="U184" s="183" t="str">
        <f t="shared" si="16"/>
        <v xml:space="preserve">   </v>
      </c>
      <c r="V184" s="184" t="str">
        <f t="shared" si="6"/>
        <v xml:space="preserve"> </v>
      </c>
      <c r="W184" s="185" t="str">
        <f t="shared" si="7"/>
        <v/>
      </c>
      <c r="X184" s="209" t="str">
        <f>IF(E184="","",W184*VLOOKUP(2020-H184,Masterh!C$17:D$72,2,FALSE))</f>
        <v/>
      </c>
      <c r="Y184" s="73"/>
      <c r="AA184" s="37"/>
      <c r="AB184" s="32" t="e">
        <f>IF(E184="H",T184-HLOOKUP(V184,Masterh!$C$1:$CX$9,2,FALSE),T184-HLOOKUP(V184,Masterf!$C$1:$CD$9,2,FALSE))</f>
        <v>#VALUE!</v>
      </c>
      <c r="AC184" s="32" t="e">
        <f>IF(E184="H",T184-HLOOKUP(V184,Masterh!$C$1:$CX$9,3,FALSE),T184-HLOOKUP(V184,Masterf!$C$1:$CD$9,3,FALSE))</f>
        <v>#VALUE!</v>
      </c>
      <c r="AD184" s="32" t="e">
        <f>IF(E184="H",T184-HLOOKUP(V184,Masterh!$C$1:$CX$9,4,FALSE),T184-HLOOKUP(V184,Masterf!$C$1:$CD$9,4,FALSE))</f>
        <v>#VALUE!</v>
      </c>
      <c r="AE184" s="32" t="e">
        <f>IF(E184="H",T184-HLOOKUP(V184,Masterh!$C$1:$CX$9,5,FALSE),T184-HLOOKUP(V184,Masterf!$C$1:$CD$9,5,FALSE))</f>
        <v>#VALUE!</v>
      </c>
      <c r="AF184" s="32" t="e">
        <f>IF(E184="H",T184-HLOOKUP(V184,Masterh!$C$1:$CX$9,6,FALSE),T184-HLOOKUP(V184,Masterf!$C$1:$CD$9,6,FALSE))</f>
        <v>#VALUE!</v>
      </c>
      <c r="AG184" s="32" t="e">
        <f>IF(E184="H",T184-HLOOKUP(V184,Masterh!$C$1:$CX$9,7,FALSE),T184-HLOOKUP(V184,Masterf!$C$1:$CD$9,7,FALSE))</f>
        <v>#VALUE!</v>
      </c>
      <c r="AH184" s="32" t="e">
        <f>IF(E184="H",T184-HLOOKUP(V184,Masterh!$C$1:$CX$9,8,FALSE),T184-HLOOKUP(V184,Masterf!$C$1:$CD$9,8,FALSE))</f>
        <v>#VALUE!</v>
      </c>
      <c r="AI184" s="32" t="e">
        <f>IF(E184="H",T184-HLOOKUP(V184,Masterh!$C$1:$CX$9,9,FALSE),T184-HLOOKUP(V184,Masterf!$C$1:$CD$9,9,FALSE))</f>
        <v>#VALUE!</v>
      </c>
      <c r="AJ184" s="51" t="str">
        <f t="shared" si="13"/>
        <v xml:space="preserve"> </v>
      </c>
      <c r="AK184" s="37"/>
      <c r="AL184" s="52" t="str">
        <f t="shared" si="14"/>
        <v xml:space="preserve"> </v>
      </c>
      <c r="AM184" s="53" t="str">
        <f t="shared" si="15"/>
        <v xml:space="preserve"> </v>
      </c>
      <c r="AN184" s="37" t="e">
        <f>IF(AND(H184&lt;1920),VLOOKUP(K184,Masterh!$F$11:$P$29,11),IF(AND(H184&gt;=1920,H184&lt;1941),VLOOKUP(K184,Masterh!$F$11:$P$29,11),IF(AND(H184&gt;=1941,H184&lt;1946),VLOOKUP(K184,Masterh!$F$11:$P$29,10),IF(AND(H184&gt;=1946,H184&lt;1951),VLOOKUP(K184,Masterh!$F$11:$P$29,9),IF(AND(H184&gt;=1951,H184&lt;1956),VLOOKUP(K184,Masterh!$F$11:$P$29,8),IF(AND(H184&gt;=1956,H184&lt;1961),VLOOKUP(K184,Masterh!$F$11:$P$29,7),IF(AND(H184&gt;=1961,H184&lt;1966),VLOOKUP(K184,Masterh!$F$11:$P$29,6),IF(AND(H184&gt;=1966,H184&lt;1971),VLOOKUP(K184,Masterh!$F$11:$P$29,5),IF(AND(H184&gt;=1971,H184&lt;1976),VLOOKUP(K184,Masterh!$F$11:$P$29,4),IF(AND(H184&gt;=1976,H184&lt;1981),VLOOKUP(K184,Masterh!$F$11:$P$29,3),IF(AND(H184&gt;=1981,H184&lt;1986),VLOOKUP(K184,Masterh!$F$11:$P$29,2),"SENIOR")))))))))))</f>
        <v>#N/A</v>
      </c>
      <c r="AO184" s="37" t="e">
        <f>IF(AND(H184&lt;1951),VLOOKUP(K184,Masterf!$F$11:$N$25,9),IF(AND(H184&gt;=1951,H184&lt;1956),VLOOKUP(K184,Masterf!$F$11:$N$25,8),IF(AND(H184&gt;=1956,H184&lt;1961),VLOOKUP(K184,Masterf!$F$11:$N$25,7),IF(AND(H184&gt;=1961,H184&lt;1966),VLOOKUP(K184,Masterf!$F$11:$N$25,6),IF(AND(H184&gt;=1966,H184&lt;1971),VLOOKUP(K184,Masterf!$F$11:$N$25,5),IF(AND(H184&gt;=1971,H184&lt;1976),VLOOKUP(K184,Masterf!$F$11:$N$25,4),IF(AND(H184&gt;=1976,H184&lt;1981),VLOOKUP(K184,Masterf!$F$11:$N$25,3),IF(AND(H184&gt;=1981,H184&lt;1986),VLOOKUP(K184,Masterf!$F$11:$N$25,2),"SENIOR"))))))))</f>
        <v>#N/A</v>
      </c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</row>
    <row r="185" spans="2:124" s="5" customFormat="1" ht="30" customHeight="1" x14ac:dyDescent="0.2">
      <c r="B185" s="170"/>
      <c r="C185" s="171"/>
      <c r="D185" s="172"/>
      <c r="E185" s="173"/>
      <c r="F185" s="174" t="s">
        <v>30</v>
      </c>
      <c r="G185" s="175" t="s">
        <v>30</v>
      </c>
      <c r="H185" s="176"/>
      <c r="I185" s="177"/>
      <c r="J185" s="178" t="s">
        <v>30</v>
      </c>
      <c r="K185" s="179"/>
      <c r="L185" s="180"/>
      <c r="M185" s="181"/>
      <c r="N185" s="181"/>
      <c r="O185" s="182" t="str">
        <f t="shared" si="3"/>
        <v/>
      </c>
      <c r="P185" s="180"/>
      <c r="Q185" s="181"/>
      <c r="R185" s="181"/>
      <c r="S185" s="182" t="str">
        <f t="shared" si="4"/>
        <v/>
      </c>
      <c r="T185" s="207" t="str">
        <f t="shared" si="5"/>
        <v/>
      </c>
      <c r="U185" s="183" t="str">
        <f t="shared" si="16"/>
        <v xml:space="preserve">   </v>
      </c>
      <c r="V185" s="184" t="str">
        <f t="shared" si="6"/>
        <v xml:space="preserve"> </v>
      </c>
      <c r="W185" s="185" t="str">
        <f t="shared" si="7"/>
        <v/>
      </c>
      <c r="X185" s="209" t="str">
        <f>IF(E185="","",W185*VLOOKUP(2020-H185,Masterh!C$17:D$72,2,FALSE))</f>
        <v/>
      </c>
      <c r="Y185" s="73"/>
      <c r="AA185" s="37"/>
      <c r="AB185" s="32" t="e">
        <f>IF(E185="H",T185-HLOOKUP(V185,Masterh!$C$1:$CX$9,2,FALSE),T185-HLOOKUP(V185,Masterf!$C$1:$CD$9,2,FALSE))</f>
        <v>#VALUE!</v>
      </c>
      <c r="AC185" s="32" t="e">
        <f>IF(E185="H",T185-HLOOKUP(V185,Masterh!$C$1:$CX$9,3,FALSE),T185-HLOOKUP(V185,Masterf!$C$1:$CD$9,3,FALSE))</f>
        <v>#VALUE!</v>
      </c>
      <c r="AD185" s="32" t="e">
        <f>IF(E185="H",T185-HLOOKUP(V185,Masterh!$C$1:$CX$9,4,FALSE),T185-HLOOKUP(V185,Masterf!$C$1:$CD$9,4,FALSE))</f>
        <v>#VALUE!</v>
      </c>
      <c r="AE185" s="32" t="e">
        <f>IF(E185="H",T185-HLOOKUP(V185,Masterh!$C$1:$CX$9,5,FALSE),T185-HLOOKUP(V185,Masterf!$C$1:$CD$9,5,FALSE))</f>
        <v>#VALUE!</v>
      </c>
      <c r="AF185" s="32" t="e">
        <f>IF(E185="H",T185-HLOOKUP(V185,Masterh!$C$1:$CX$9,6,FALSE),T185-HLOOKUP(V185,Masterf!$C$1:$CD$9,6,FALSE))</f>
        <v>#VALUE!</v>
      </c>
      <c r="AG185" s="32" t="e">
        <f>IF(E185="H",T185-HLOOKUP(V185,Masterh!$C$1:$CX$9,7,FALSE),T185-HLOOKUP(V185,Masterf!$C$1:$CD$9,7,FALSE))</f>
        <v>#VALUE!</v>
      </c>
      <c r="AH185" s="32" t="e">
        <f>IF(E185="H",T185-HLOOKUP(V185,Masterh!$C$1:$CX$9,8,FALSE),T185-HLOOKUP(V185,Masterf!$C$1:$CD$9,8,FALSE))</f>
        <v>#VALUE!</v>
      </c>
      <c r="AI185" s="32" t="e">
        <f>IF(E185="H",T185-HLOOKUP(V185,Masterh!$C$1:$CX$9,9,FALSE),T185-HLOOKUP(V185,Masterf!$C$1:$CD$9,9,FALSE))</f>
        <v>#VALUE!</v>
      </c>
      <c r="AJ185" s="51" t="str">
        <f t="shared" si="13"/>
        <v xml:space="preserve"> </v>
      </c>
      <c r="AK185" s="37"/>
      <c r="AL185" s="52" t="str">
        <f t="shared" si="14"/>
        <v xml:space="preserve"> </v>
      </c>
      <c r="AM185" s="53" t="str">
        <f t="shared" si="15"/>
        <v xml:space="preserve"> </v>
      </c>
      <c r="AN185" s="37" t="e">
        <f>IF(AND(H185&lt;1920),VLOOKUP(K185,Masterh!$F$11:$P$29,11),IF(AND(H185&gt;=1920,H185&lt;1941),VLOOKUP(K185,Masterh!$F$11:$P$29,11),IF(AND(H185&gt;=1941,H185&lt;1946),VLOOKUP(K185,Masterh!$F$11:$P$29,10),IF(AND(H185&gt;=1946,H185&lt;1951),VLOOKUP(K185,Masterh!$F$11:$P$29,9),IF(AND(H185&gt;=1951,H185&lt;1956),VLOOKUP(K185,Masterh!$F$11:$P$29,8),IF(AND(H185&gt;=1956,H185&lt;1961),VLOOKUP(K185,Masterh!$F$11:$P$29,7),IF(AND(H185&gt;=1961,H185&lt;1966),VLOOKUP(K185,Masterh!$F$11:$P$29,6),IF(AND(H185&gt;=1966,H185&lt;1971),VLOOKUP(K185,Masterh!$F$11:$P$29,5),IF(AND(H185&gt;=1971,H185&lt;1976),VLOOKUP(K185,Masterh!$F$11:$P$29,4),IF(AND(H185&gt;=1976,H185&lt;1981),VLOOKUP(K185,Masterh!$F$11:$P$29,3),IF(AND(H185&gt;=1981,H185&lt;1986),VLOOKUP(K185,Masterh!$F$11:$P$29,2),"SENIOR")))))))))))</f>
        <v>#N/A</v>
      </c>
      <c r="AO185" s="37" t="e">
        <f>IF(AND(H185&lt;1951),VLOOKUP(K185,Masterf!$F$11:$N$25,9),IF(AND(H185&gt;=1951,H185&lt;1956),VLOOKUP(K185,Masterf!$F$11:$N$25,8),IF(AND(H185&gt;=1956,H185&lt;1961),VLOOKUP(K185,Masterf!$F$11:$N$25,7),IF(AND(H185&gt;=1961,H185&lt;1966),VLOOKUP(K185,Masterf!$F$11:$N$25,6),IF(AND(H185&gt;=1966,H185&lt;1971),VLOOKUP(K185,Masterf!$F$11:$N$25,5),IF(AND(H185&gt;=1971,H185&lt;1976),VLOOKUP(K185,Masterf!$F$11:$N$25,4),IF(AND(H185&gt;=1976,H185&lt;1981),VLOOKUP(K185,Masterf!$F$11:$N$25,3),IF(AND(H185&gt;=1981,H185&lt;1986),VLOOKUP(K185,Masterf!$F$11:$N$25,2),"SENIOR"))))))))</f>
        <v>#N/A</v>
      </c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</row>
    <row r="186" spans="2:124" s="5" customFormat="1" ht="30" customHeight="1" x14ac:dyDescent="0.2">
      <c r="B186" s="170"/>
      <c r="C186" s="171"/>
      <c r="D186" s="172"/>
      <c r="E186" s="173"/>
      <c r="F186" s="174" t="s">
        <v>30</v>
      </c>
      <c r="G186" s="175" t="s">
        <v>30</v>
      </c>
      <c r="H186" s="176"/>
      <c r="I186" s="177"/>
      <c r="J186" s="178" t="s">
        <v>30</v>
      </c>
      <c r="K186" s="179"/>
      <c r="L186" s="180"/>
      <c r="M186" s="181"/>
      <c r="N186" s="181"/>
      <c r="O186" s="182" t="str">
        <f t="shared" si="3"/>
        <v/>
      </c>
      <c r="P186" s="180"/>
      <c r="Q186" s="181"/>
      <c r="R186" s="181"/>
      <c r="S186" s="182" t="str">
        <f t="shared" si="4"/>
        <v/>
      </c>
      <c r="T186" s="207" t="str">
        <f t="shared" si="5"/>
        <v/>
      </c>
      <c r="U186" s="183" t="str">
        <f t="shared" si="16"/>
        <v xml:space="preserve">   </v>
      </c>
      <c r="V186" s="184" t="str">
        <f t="shared" si="6"/>
        <v xml:space="preserve"> </v>
      </c>
      <c r="W186" s="185" t="str">
        <f t="shared" si="7"/>
        <v/>
      </c>
      <c r="X186" s="209" t="str">
        <f>IF(E186="","",W186*VLOOKUP(2020-H186,Masterh!C$17:D$72,2,FALSE))</f>
        <v/>
      </c>
      <c r="Y186" s="73"/>
      <c r="AA186" s="37"/>
      <c r="AB186" s="32" t="e">
        <f>IF(E186="H",T186-HLOOKUP(V186,Masterh!$C$1:$CX$9,2,FALSE),T186-HLOOKUP(V186,Masterf!$C$1:$CD$9,2,FALSE))</f>
        <v>#VALUE!</v>
      </c>
      <c r="AC186" s="32" t="e">
        <f>IF(E186="H",T186-HLOOKUP(V186,Masterh!$C$1:$CX$9,3,FALSE),T186-HLOOKUP(V186,Masterf!$C$1:$CD$9,3,FALSE))</f>
        <v>#VALUE!</v>
      </c>
      <c r="AD186" s="32" t="e">
        <f>IF(E186="H",T186-HLOOKUP(V186,Masterh!$C$1:$CX$9,4,FALSE),T186-HLOOKUP(V186,Masterf!$C$1:$CD$9,4,FALSE))</f>
        <v>#VALUE!</v>
      </c>
      <c r="AE186" s="32" t="e">
        <f>IF(E186="H",T186-HLOOKUP(V186,Masterh!$C$1:$CX$9,5,FALSE),T186-HLOOKUP(V186,Masterf!$C$1:$CD$9,5,FALSE))</f>
        <v>#VALUE!</v>
      </c>
      <c r="AF186" s="32" t="e">
        <f>IF(E186="H",T186-HLOOKUP(V186,Masterh!$C$1:$CX$9,6,FALSE),T186-HLOOKUP(V186,Masterf!$C$1:$CD$9,6,FALSE))</f>
        <v>#VALUE!</v>
      </c>
      <c r="AG186" s="32" t="e">
        <f>IF(E186="H",T186-HLOOKUP(V186,Masterh!$C$1:$CX$9,7,FALSE),T186-HLOOKUP(V186,Masterf!$C$1:$CD$9,7,FALSE))</f>
        <v>#VALUE!</v>
      </c>
      <c r="AH186" s="32" t="e">
        <f>IF(E186="H",T186-HLOOKUP(V186,Masterh!$C$1:$CX$9,8,FALSE),T186-HLOOKUP(V186,Masterf!$C$1:$CD$9,8,FALSE))</f>
        <v>#VALUE!</v>
      </c>
      <c r="AI186" s="32" t="e">
        <f>IF(E186="H",T186-HLOOKUP(V186,Masterh!$C$1:$CX$9,9,FALSE),T186-HLOOKUP(V186,Masterf!$C$1:$CD$9,9,FALSE))</f>
        <v>#VALUE!</v>
      </c>
      <c r="AJ186" s="51" t="str">
        <f t="shared" si="13"/>
        <v xml:space="preserve"> </v>
      </c>
      <c r="AK186" s="37"/>
      <c r="AL186" s="52" t="str">
        <f t="shared" si="14"/>
        <v xml:space="preserve"> </v>
      </c>
      <c r="AM186" s="53" t="str">
        <f t="shared" si="15"/>
        <v xml:space="preserve"> </v>
      </c>
      <c r="AN186" s="37" t="e">
        <f>IF(AND(H186&lt;1920),VLOOKUP(K186,Masterh!$F$11:$P$29,11),IF(AND(H186&gt;=1920,H186&lt;1941),VLOOKUP(K186,Masterh!$F$11:$P$29,11),IF(AND(H186&gt;=1941,H186&lt;1946),VLOOKUP(K186,Masterh!$F$11:$P$29,10),IF(AND(H186&gt;=1946,H186&lt;1951),VLOOKUP(K186,Masterh!$F$11:$P$29,9),IF(AND(H186&gt;=1951,H186&lt;1956),VLOOKUP(K186,Masterh!$F$11:$P$29,8),IF(AND(H186&gt;=1956,H186&lt;1961),VLOOKUP(K186,Masterh!$F$11:$P$29,7),IF(AND(H186&gt;=1961,H186&lt;1966),VLOOKUP(K186,Masterh!$F$11:$P$29,6),IF(AND(H186&gt;=1966,H186&lt;1971),VLOOKUP(K186,Masterh!$F$11:$P$29,5),IF(AND(H186&gt;=1971,H186&lt;1976),VLOOKUP(K186,Masterh!$F$11:$P$29,4),IF(AND(H186&gt;=1976,H186&lt;1981),VLOOKUP(K186,Masterh!$F$11:$P$29,3),IF(AND(H186&gt;=1981,H186&lt;1986),VLOOKUP(K186,Masterh!$F$11:$P$29,2),"SENIOR")))))))))))</f>
        <v>#N/A</v>
      </c>
      <c r="AO186" s="37" t="e">
        <f>IF(AND(H186&lt;1951),VLOOKUP(K186,Masterf!$F$11:$N$25,9),IF(AND(H186&gt;=1951,H186&lt;1956),VLOOKUP(K186,Masterf!$F$11:$N$25,8),IF(AND(H186&gt;=1956,H186&lt;1961),VLOOKUP(K186,Masterf!$F$11:$N$25,7),IF(AND(H186&gt;=1961,H186&lt;1966),VLOOKUP(K186,Masterf!$F$11:$N$25,6),IF(AND(H186&gt;=1966,H186&lt;1971),VLOOKUP(K186,Masterf!$F$11:$N$25,5),IF(AND(H186&gt;=1971,H186&lt;1976),VLOOKUP(K186,Masterf!$F$11:$N$25,4),IF(AND(H186&gt;=1976,H186&lt;1981),VLOOKUP(K186,Masterf!$F$11:$N$25,3),IF(AND(H186&gt;=1981,H186&lt;1986),VLOOKUP(K186,Masterf!$F$11:$N$25,2),"SENIOR"))))))))</f>
        <v>#N/A</v>
      </c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</row>
    <row r="187" spans="2:124" s="5" customFormat="1" ht="30" customHeight="1" x14ac:dyDescent="0.2">
      <c r="B187" s="170"/>
      <c r="C187" s="171"/>
      <c r="D187" s="172"/>
      <c r="E187" s="173"/>
      <c r="F187" s="174" t="s">
        <v>30</v>
      </c>
      <c r="G187" s="175" t="s">
        <v>30</v>
      </c>
      <c r="H187" s="176"/>
      <c r="I187" s="177"/>
      <c r="J187" s="178" t="s">
        <v>30</v>
      </c>
      <c r="K187" s="179"/>
      <c r="L187" s="180"/>
      <c r="M187" s="181"/>
      <c r="N187" s="181"/>
      <c r="O187" s="182" t="str">
        <f t="shared" si="3"/>
        <v/>
      </c>
      <c r="P187" s="180"/>
      <c r="Q187" s="181"/>
      <c r="R187" s="181"/>
      <c r="S187" s="182" t="str">
        <f t="shared" si="4"/>
        <v/>
      </c>
      <c r="T187" s="207" t="str">
        <f t="shared" si="5"/>
        <v/>
      </c>
      <c r="U187" s="183" t="str">
        <f t="shared" si="16"/>
        <v xml:space="preserve">   </v>
      </c>
      <c r="V187" s="184" t="str">
        <f t="shared" si="6"/>
        <v xml:space="preserve"> </v>
      </c>
      <c r="W187" s="185" t="str">
        <f t="shared" si="7"/>
        <v/>
      </c>
      <c r="X187" s="209" t="str">
        <f>IF(E187="","",W187*VLOOKUP(2020-H187,Masterh!C$17:D$72,2,FALSE))</f>
        <v/>
      </c>
      <c r="Y187" s="73"/>
      <c r="AA187" s="37"/>
      <c r="AB187" s="32" t="e">
        <f>IF(E187="H",T187-HLOOKUP(V187,Masterh!$C$1:$CX$9,2,FALSE),T187-HLOOKUP(V187,Masterf!$C$1:$CD$9,2,FALSE))</f>
        <v>#VALUE!</v>
      </c>
      <c r="AC187" s="32" t="e">
        <f>IF(E187="H",T187-HLOOKUP(V187,Masterh!$C$1:$CX$9,3,FALSE),T187-HLOOKUP(V187,Masterf!$C$1:$CD$9,3,FALSE))</f>
        <v>#VALUE!</v>
      </c>
      <c r="AD187" s="32" t="e">
        <f>IF(E187="H",T187-HLOOKUP(V187,Masterh!$C$1:$CX$9,4,FALSE),T187-HLOOKUP(V187,Masterf!$C$1:$CD$9,4,FALSE))</f>
        <v>#VALUE!</v>
      </c>
      <c r="AE187" s="32" t="e">
        <f>IF(E187="H",T187-HLOOKUP(V187,Masterh!$C$1:$CX$9,5,FALSE),T187-HLOOKUP(V187,Masterf!$C$1:$CD$9,5,FALSE))</f>
        <v>#VALUE!</v>
      </c>
      <c r="AF187" s="32" t="e">
        <f>IF(E187="H",T187-HLOOKUP(V187,Masterh!$C$1:$CX$9,6,FALSE),T187-HLOOKUP(V187,Masterf!$C$1:$CD$9,6,FALSE))</f>
        <v>#VALUE!</v>
      </c>
      <c r="AG187" s="32" t="e">
        <f>IF(E187="H",T187-HLOOKUP(V187,Masterh!$C$1:$CX$9,7,FALSE),T187-HLOOKUP(V187,Masterf!$C$1:$CD$9,7,FALSE))</f>
        <v>#VALUE!</v>
      </c>
      <c r="AH187" s="32" t="e">
        <f>IF(E187="H",T187-HLOOKUP(V187,Masterh!$C$1:$CX$9,8,FALSE),T187-HLOOKUP(V187,Masterf!$C$1:$CD$9,8,FALSE))</f>
        <v>#VALUE!</v>
      </c>
      <c r="AI187" s="32" t="e">
        <f>IF(E187="H",T187-HLOOKUP(V187,Masterh!$C$1:$CX$9,9,FALSE),T187-HLOOKUP(V187,Masterf!$C$1:$CD$9,9,FALSE))</f>
        <v>#VALUE!</v>
      </c>
      <c r="AJ187" s="51" t="str">
        <f t="shared" si="13"/>
        <v xml:space="preserve"> </v>
      </c>
      <c r="AK187" s="37"/>
      <c r="AL187" s="52" t="str">
        <f t="shared" si="14"/>
        <v xml:space="preserve"> </v>
      </c>
      <c r="AM187" s="53" t="str">
        <f t="shared" si="15"/>
        <v xml:space="preserve"> </v>
      </c>
      <c r="AN187" s="37" t="e">
        <f>IF(AND(H187&lt;1920),VLOOKUP(K187,Masterh!$F$11:$P$29,11),IF(AND(H187&gt;=1920,H187&lt;1941),VLOOKUP(K187,Masterh!$F$11:$P$29,11),IF(AND(H187&gt;=1941,H187&lt;1946),VLOOKUP(K187,Masterh!$F$11:$P$29,10),IF(AND(H187&gt;=1946,H187&lt;1951),VLOOKUP(K187,Masterh!$F$11:$P$29,9),IF(AND(H187&gt;=1951,H187&lt;1956),VLOOKUP(K187,Masterh!$F$11:$P$29,8),IF(AND(H187&gt;=1956,H187&lt;1961),VLOOKUP(K187,Masterh!$F$11:$P$29,7),IF(AND(H187&gt;=1961,H187&lt;1966),VLOOKUP(K187,Masterh!$F$11:$P$29,6),IF(AND(H187&gt;=1966,H187&lt;1971),VLOOKUP(K187,Masterh!$F$11:$P$29,5),IF(AND(H187&gt;=1971,H187&lt;1976),VLOOKUP(K187,Masterh!$F$11:$P$29,4),IF(AND(H187&gt;=1976,H187&lt;1981),VLOOKUP(K187,Masterh!$F$11:$P$29,3),IF(AND(H187&gt;=1981,H187&lt;1986),VLOOKUP(K187,Masterh!$F$11:$P$29,2),"SENIOR")))))))))))</f>
        <v>#N/A</v>
      </c>
      <c r="AO187" s="37" t="e">
        <f>IF(AND(H187&lt;1951),VLOOKUP(K187,Masterf!$F$11:$N$25,9),IF(AND(H187&gt;=1951,H187&lt;1956),VLOOKUP(K187,Masterf!$F$11:$N$25,8),IF(AND(H187&gt;=1956,H187&lt;1961),VLOOKUP(K187,Masterf!$F$11:$N$25,7),IF(AND(H187&gt;=1961,H187&lt;1966),VLOOKUP(K187,Masterf!$F$11:$N$25,6),IF(AND(H187&gt;=1966,H187&lt;1971),VLOOKUP(K187,Masterf!$F$11:$N$25,5),IF(AND(H187&gt;=1971,H187&lt;1976),VLOOKUP(K187,Masterf!$F$11:$N$25,4),IF(AND(H187&gt;=1976,H187&lt;1981),VLOOKUP(K187,Masterf!$F$11:$N$25,3),IF(AND(H187&gt;=1981,H187&lt;1986),VLOOKUP(K187,Masterf!$F$11:$N$25,2),"SENIOR"))))))))</f>
        <v>#N/A</v>
      </c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</row>
    <row r="188" spans="2:124" s="5" customFormat="1" ht="30" customHeight="1" x14ac:dyDescent="0.2">
      <c r="B188" s="170"/>
      <c r="C188" s="171"/>
      <c r="D188" s="172"/>
      <c r="E188" s="173"/>
      <c r="F188" s="174" t="s">
        <v>30</v>
      </c>
      <c r="G188" s="175" t="s">
        <v>30</v>
      </c>
      <c r="H188" s="176"/>
      <c r="I188" s="177"/>
      <c r="J188" s="178" t="s">
        <v>30</v>
      </c>
      <c r="K188" s="179"/>
      <c r="L188" s="180"/>
      <c r="M188" s="181"/>
      <c r="N188" s="181"/>
      <c r="O188" s="182" t="str">
        <f t="shared" si="3"/>
        <v/>
      </c>
      <c r="P188" s="180"/>
      <c r="Q188" s="181"/>
      <c r="R188" s="181"/>
      <c r="S188" s="182" t="str">
        <f t="shared" si="4"/>
        <v/>
      </c>
      <c r="T188" s="207" t="str">
        <f t="shared" si="5"/>
        <v/>
      </c>
      <c r="U188" s="183" t="str">
        <f t="shared" si="16"/>
        <v xml:space="preserve">   </v>
      </c>
      <c r="V188" s="184" t="str">
        <f t="shared" si="6"/>
        <v xml:space="preserve"> </v>
      </c>
      <c r="W188" s="185" t="str">
        <f t="shared" si="7"/>
        <v/>
      </c>
      <c r="X188" s="209" t="str">
        <f>IF(E188="","",W188*VLOOKUP(2020-H188,Masterh!C$17:D$72,2,FALSE))</f>
        <v/>
      </c>
      <c r="Y188" s="73"/>
      <c r="AA188" s="37"/>
      <c r="AB188" s="32" t="e">
        <f>IF(E188="H",T188-HLOOKUP(V188,Masterh!$C$1:$CX$9,2,FALSE),T188-HLOOKUP(V188,Masterf!$C$1:$CD$9,2,FALSE))</f>
        <v>#VALUE!</v>
      </c>
      <c r="AC188" s="32" t="e">
        <f>IF(E188="H",T188-HLOOKUP(V188,Masterh!$C$1:$CX$9,3,FALSE),T188-HLOOKUP(V188,Masterf!$C$1:$CD$9,3,FALSE))</f>
        <v>#VALUE!</v>
      </c>
      <c r="AD188" s="32" t="e">
        <f>IF(E188="H",T188-HLOOKUP(V188,Masterh!$C$1:$CX$9,4,FALSE),T188-HLOOKUP(V188,Masterf!$C$1:$CD$9,4,FALSE))</f>
        <v>#VALUE!</v>
      </c>
      <c r="AE188" s="32" t="e">
        <f>IF(E188="H",T188-HLOOKUP(V188,Masterh!$C$1:$CX$9,5,FALSE),T188-HLOOKUP(V188,Masterf!$C$1:$CD$9,5,FALSE))</f>
        <v>#VALUE!</v>
      </c>
      <c r="AF188" s="32" t="e">
        <f>IF(E188="H",T188-HLOOKUP(V188,Masterh!$C$1:$CX$9,6,FALSE),T188-HLOOKUP(V188,Masterf!$C$1:$CD$9,6,FALSE))</f>
        <v>#VALUE!</v>
      </c>
      <c r="AG188" s="32" t="e">
        <f>IF(E188="H",T188-HLOOKUP(V188,Masterh!$C$1:$CX$9,7,FALSE),T188-HLOOKUP(V188,Masterf!$C$1:$CD$9,7,FALSE))</f>
        <v>#VALUE!</v>
      </c>
      <c r="AH188" s="32" t="e">
        <f>IF(E188="H",T188-HLOOKUP(V188,Masterh!$C$1:$CX$9,8,FALSE),T188-HLOOKUP(V188,Masterf!$C$1:$CD$9,8,FALSE))</f>
        <v>#VALUE!</v>
      </c>
      <c r="AI188" s="32" t="e">
        <f>IF(E188="H",T188-HLOOKUP(V188,Masterh!$C$1:$CX$9,9,FALSE),T188-HLOOKUP(V188,Masterf!$C$1:$CD$9,9,FALSE))</f>
        <v>#VALUE!</v>
      </c>
      <c r="AJ188" s="51" t="str">
        <f t="shared" si="13"/>
        <v xml:space="preserve"> </v>
      </c>
      <c r="AK188" s="37"/>
      <c r="AL188" s="52" t="str">
        <f t="shared" si="14"/>
        <v xml:space="preserve"> </v>
      </c>
      <c r="AM188" s="53" t="str">
        <f t="shared" si="15"/>
        <v xml:space="preserve"> </v>
      </c>
      <c r="AN188" s="37" t="e">
        <f>IF(AND(H188&lt;1920),VLOOKUP(K188,Masterh!$F$11:$P$29,11),IF(AND(H188&gt;=1920,H188&lt;1941),VLOOKUP(K188,Masterh!$F$11:$P$29,11),IF(AND(H188&gt;=1941,H188&lt;1946),VLOOKUP(K188,Masterh!$F$11:$P$29,10),IF(AND(H188&gt;=1946,H188&lt;1951),VLOOKUP(K188,Masterh!$F$11:$P$29,9),IF(AND(H188&gt;=1951,H188&lt;1956),VLOOKUP(K188,Masterh!$F$11:$P$29,8),IF(AND(H188&gt;=1956,H188&lt;1961),VLOOKUP(K188,Masterh!$F$11:$P$29,7),IF(AND(H188&gt;=1961,H188&lt;1966),VLOOKUP(K188,Masterh!$F$11:$P$29,6),IF(AND(H188&gt;=1966,H188&lt;1971),VLOOKUP(K188,Masterh!$F$11:$P$29,5),IF(AND(H188&gt;=1971,H188&lt;1976),VLOOKUP(K188,Masterh!$F$11:$P$29,4),IF(AND(H188&gt;=1976,H188&lt;1981),VLOOKUP(K188,Masterh!$F$11:$P$29,3),IF(AND(H188&gt;=1981,H188&lt;1986),VLOOKUP(K188,Masterh!$F$11:$P$29,2),"SENIOR")))))))))))</f>
        <v>#N/A</v>
      </c>
      <c r="AO188" s="37" t="e">
        <f>IF(AND(H188&lt;1951),VLOOKUP(K188,Masterf!$F$11:$N$25,9),IF(AND(H188&gt;=1951,H188&lt;1956),VLOOKUP(K188,Masterf!$F$11:$N$25,8),IF(AND(H188&gt;=1956,H188&lt;1961),VLOOKUP(K188,Masterf!$F$11:$N$25,7),IF(AND(H188&gt;=1961,H188&lt;1966),VLOOKUP(K188,Masterf!$F$11:$N$25,6),IF(AND(H188&gt;=1966,H188&lt;1971),VLOOKUP(K188,Masterf!$F$11:$N$25,5),IF(AND(H188&gt;=1971,H188&lt;1976),VLOOKUP(K188,Masterf!$F$11:$N$25,4),IF(AND(H188&gt;=1976,H188&lt;1981),VLOOKUP(K188,Masterf!$F$11:$N$25,3),IF(AND(H188&gt;=1981,H188&lt;1986),VLOOKUP(K188,Masterf!$F$11:$N$25,2),"SENIOR"))))))))</f>
        <v>#N/A</v>
      </c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</row>
    <row r="189" spans="2:124" s="5" customFormat="1" ht="30" customHeight="1" x14ac:dyDescent="0.2">
      <c r="B189" s="170"/>
      <c r="C189" s="171"/>
      <c r="D189" s="172"/>
      <c r="E189" s="173"/>
      <c r="F189" s="174" t="s">
        <v>30</v>
      </c>
      <c r="G189" s="175" t="s">
        <v>30</v>
      </c>
      <c r="H189" s="176"/>
      <c r="I189" s="177"/>
      <c r="J189" s="178"/>
      <c r="K189" s="179"/>
      <c r="L189" s="180"/>
      <c r="M189" s="181"/>
      <c r="N189" s="181"/>
      <c r="O189" s="182" t="str">
        <f t="shared" si="3"/>
        <v/>
      </c>
      <c r="P189" s="180"/>
      <c r="Q189" s="181"/>
      <c r="R189" s="181"/>
      <c r="S189" s="182" t="str">
        <f t="shared" si="4"/>
        <v/>
      </c>
      <c r="T189" s="207" t="str">
        <f t="shared" si="5"/>
        <v/>
      </c>
      <c r="U189" s="183" t="str">
        <f t="shared" si="16"/>
        <v xml:space="preserve">   </v>
      </c>
      <c r="V189" s="184" t="str">
        <f t="shared" si="6"/>
        <v xml:space="preserve"> </v>
      </c>
      <c r="W189" s="185" t="str">
        <f t="shared" si="7"/>
        <v/>
      </c>
      <c r="X189" s="209" t="str">
        <f>IF(E189="","",W189*VLOOKUP(2020-H189,Masterh!C$17:D$72,2,FALSE))</f>
        <v/>
      </c>
      <c r="Y189" s="73"/>
      <c r="AA189" s="37"/>
      <c r="AB189" s="32" t="e">
        <f>IF(E189="H",T189-HLOOKUP(V189,Masterh!$C$1:$CX$9,2,FALSE),T189-HLOOKUP(V189,Masterf!$C$1:$CD$9,2,FALSE))</f>
        <v>#VALUE!</v>
      </c>
      <c r="AC189" s="32" t="e">
        <f>IF(E189="H",T189-HLOOKUP(V189,Masterh!$C$1:$CX$9,3,FALSE),T189-HLOOKUP(V189,Masterf!$C$1:$CD$9,3,FALSE))</f>
        <v>#VALUE!</v>
      </c>
      <c r="AD189" s="32" t="e">
        <f>IF(E189="H",T189-HLOOKUP(V189,Masterh!$C$1:$CX$9,4,FALSE),T189-HLOOKUP(V189,Masterf!$C$1:$CD$9,4,FALSE))</f>
        <v>#VALUE!</v>
      </c>
      <c r="AE189" s="32" t="e">
        <f>IF(E189="H",T189-HLOOKUP(V189,Masterh!$C$1:$CX$9,5,FALSE),T189-HLOOKUP(V189,Masterf!$C$1:$CD$9,5,FALSE))</f>
        <v>#VALUE!</v>
      </c>
      <c r="AF189" s="32" t="e">
        <f>IF(E189="H",T189-HLOOKUP(V189,Masterh!$C$1:$CX$9,6,FALSE),T189-HLOOKUP(V189,Masterf!$C$1:$CD$9,6,FALSE))</f>
        <v>#VALUE!</v>
      </c>
      <c r="AG189" s="32" t="e">
        <f>IF(E189="H",T189-HLOOKUP(V189,Masterh!$C$1:$CX$9,7,FALSE),T189-HLOOKUP(V189,Masterf!$C$1:$CD$9,7,FALSE))</f>
        <v>#VALUE!</v>
      </c>
      <c r="AH189" s="32" t="e">
        <f>IF(E189="H",T189-HLOOKUP(V189,Masterh!$C$1:$CX$9,8,FALSE),T189-HLOOKUP(V189,Masterf!$C$1:$CD$9,8,FALSE))</f>
        <v>#VALUE!</v>
      </c>
      <c r="AI189" s="32" t="e">
        <f>IF(E189="H",T189-HLOOKUP(V189,Masterh!$C$1:$CX$9,9,FALSE),T189-HLOOKUP(V189,Masterf!$C$1:$CD$9,9,FALSE))</f>
        <v>#VALUE!</v>
      </c>
      <c r="AJ189" s="51" t="str">
        <f t="shared" si="13"/>
        <v xml:space="preserve"> </v>
      </c>
      <c r="AK189" s="37"/>
      <c r="AL189" s="52" t="str">
        <f t="shared" si="14"/>
        <v xml:space="preserve"> </v>
      </c>
      <c r="AM189" s="53" t="str">
        <f t="shared" si="15"/>
        <v xml:space="preserve"> </v>
      </c>
      <c r="AN189" s="37" t="e">
        <f>IF(AND(H189&lt;1920),VLOOKUP(K189,Masterh!$F$11:$P$29,11),IF(AND(H189&gt;=1920,H189&lt;1941),VLOOKUP(K189,Masterh!$F$11:$P$29,11),IF(AND(H189&gt;=1941,H189&lt;1946),VLOOKUP(K189,Masterh!$F$11:$P$29,10),IF(AND(H189&gt;=1946,H189&lt;1951),VLOOKUP(K189,Masterh!$F$11:$P$29,9),IF(AND(H189&gt;=1951,H189&lt;1956),VLOOKUP(K189,Masterh!$F$11:$P$29,8),IF(AND(H189&gt;=1956,H189&lt;1961),VLOOKUP(K189,Masterh!$F$11:$P$29,7),IF(AND(H189&gt;=1961,H189&lt;1966),VLOOKUP(K189,Masterh!$F$11:$P$29,6),IF(AND(H189&gt;=1966,H189&lt;1971),VLOOKUP(K189,Masterh!$F$11:$P$29,5),IF(AND(H189&gt;=1971,H189&lt;1976),VLOOKUP(K189,Masterh!$F$11:$P$29,4),IF(AND(H189&gt;=1976,H189&lt;1981),VLOOKUP(K189,Masterh!$F$11:$P$29,3),IF(AND(H189&gt;=1981,H189&lt;1986),VLOOKUP(K189,Masterh!$F$11:$P$29,2),"SENIOR")))))))))))</f>
        <v>#N/A</v>
      </c>
      <c r="AO189" s="37" t="e">
        <f>IF(AND(H189&lt;1951),VLOOKUP(K189,Masterf!$F$11:$N$25,9),IF(AND(H189&gt;=1951,H189&lt;1956),VLOOKUP(K189,Masterf!$F$11:$N$25,8),IF(AND(H189&gt;=1956,H189&lt;1961),VLOOKUP(K189,Masterf!$F$11:$N$25,7),IF(AND(H189&gt;=1961,H189&lt;1966),VLOOKUP(K189,Masterf!$F$11:$N$25,6),IF(AND(H189&gt;=1966,H189&lt;1971),VLOOKUP(K189,Masterf!$F$11:$N$25,5),IF(AND(H189&gt;=1971,H189&lt;1976),VLOOKUP(K189,Masterf!$F$11:$N$25,4),IF(AND(H189&gt;=1976,H189&lt;1981),VLOOKUP(K189,Masterf!$F$11:$N$25,3),IF(AND(H189&gt;=1981,H189&lt;1986),VLOOKUP(K189,Masterf!$F$11:$N$25,2),"SENIOR"))))))))</f>
        <v>#N/A</v>
      </c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</row>
    <row r="190" spans="2:124" s="5" customFormat="1" ht="30" customHeight="1" x14ac:dyDescent="0.2">
      <c r="B190" s="170"/>
      <c r="C190" s="171"/>
      <c r="D190" s="172"/>
      <c r="E190" s="173"/>
      <c r="F190" s="174" t="s">
        <v>30</v>
      </c>
      <c r="G190" s="175" t="s">
        <v>30</v>
      </c>
      <c r="H190" s="176"/>
      <c r="I190" s="177"/>
      <c r="J190" s="178"/>
      <c r="K190" s="179"/>
      <c r="L190" s="180"/>
      <c r="M190" s="181"/>
      <c r="N190" s="181"/>
      <c r="O190" s="182" t="str">
        <f t="shared" si="3"/>
        <v/>
      </c>
      <c r="P190" s="180"/>
      <c r="Q190" s="181"/>
      <c r="R190" s="181"/>
      <c r="S190" s="182" t="str">
        <f t="shared" si="4"/>
        <v/>
      </c>
      <c r="T190" s="207" t="str">
        <f t="shared" si="5"/>
        <v/>
      </c>
      <c r="U190" s="183" t="str">
        <f t="shared" si="16"/>
        <v xml:space="preserve">   </v>
      </c>
      <c r="V190" s="184" t="str">
        <f t="shared" si="6"/>
        <v xml:space="preserve"> </v>
      </c>
      <c r="W190" s="185" t="str">
        <f t="shared" si="7"/>
        <v/>
      </c>
      <c r="X190" s="209" t="str">
        <f>IF(E190="","",W190*VLOOKUP(2020-H190,Masterh!C$17:D$72,2,FALSE))</f>
        <v/>
      </c>
      <c r="Y190" s="73"/>
      <c r="AA190" s="37"/>
      <c r="AB190" s="32" t="e">
        <f>IF(E190="H",T190-HLOOKUP(V190,Masterh!$C$1:$CX$9,2,FALSE),T190-HLOOKUP(V190,Masterf!$C$1:$CD$9,2,FALSE))</f>
        <v>#VALUE!</v>
      </c>
      <c r="AC190" s="32" t="e">
        <f>IF(E190="H",T190-HLOOKUP(V190,Masterh!$C$1:$CX$9,3,FALSE),T190-HLOOKUP(V190,Masterf!$C$1:$CD$9,3,FALSE))</f>
        <v>#VALUE!</v>
      </c>
      <c r="AD190" s="32" t="e">
        <f>IF(E190="H",T190-HLOOKUP(V190,Masterh!$C$1:$CX$9,4,FALSE),T190-HLOOKUP(V190,Masterf!$C$1:$CD$9,4,FALSE))</f>
        <v>#VALUE!</v>
      </c>
      <c r="AE190" s="32" t="e">
        <f>IF(E190="H",T190-HLOOKUP(V190,Masterh!$C$1:$CX$9,5,FALSE),T190-HLOOKUP(V190,Masterf!$C$1:$CD$9,5,FALSE))</f>
        <v>#VALUE!</v>
      </c>
      <c r="AF190" s="32" t="e">
        <f>IF(E190="H",T190-HLOOKUP(V190,Masterh!$C$1:$CX$9,6,FALSE),T190-HLOOKUP(V190,Masterf!$C$1:$CD$9,6,FALSE))</f>
        <v>#VALUE!</v>
      </c>
      <c r="AG190" s="32" t="e">
        <f>IF(E190="H",T190-HLOOKUP(V190,Masterh!$C$1:$CX$9,7,FALSE),T190-HLOOKUP(V190,Masterf!$C$1:$CD$9,7,FALSE))</f>
        <v>#VALUE!</v>
      </c>
      <c r="AH190" s="32" t="e">
        <f>IF(E190="H",T190-HLOOKUP(V190,Masterh!$C$1:$CX$9,8,FALSE),T190-HLOOKUP(V190,Masterf!$C$1:$CD$9,8,FALSE))</f>
        <v>#VALUE!</v>
      </c>
      <c r="AI190" s="32" t="e">
        <f>IF(E190="H",T190-HLOOKUP(V190,Masterh!$C$1:$CX$9,9,FALSE),T190-HLOOKUP(V190,Masterf!$C$1:$CD$9,9,FALSE))</f>
        <v>#VALUE!</v>
      </c>
      <c r="AJ190" s="51" t="str">
        <f t="shared" si="13"/>
        <v xml:space="preserve"> </v>
      </c>
      <c r="AK190" s="37"/>
      <c r="AL190" s="52" t="str">
        <f t="shared" si="14"/>
        <v xml:space="preserve"> </v>
      </c>
      <c r="AM190" s="53" t="str">
        <f t="shared" si="15"/>
        <v xml:space="preserve"> </v>
      </c>
      <c r="AN190" s="37" t="e">
        <f>IF(AND(H190&lt;1920),VLOOKUP(K190,Masterh!$F$11:$P$29,11),IF(AND(H190&gt;=1920,H190&lt;1941),VLOOKUP(K190,Masterh!$F$11:$P$29,11),IF(AND(H190&gt;=1941,H190&lt;1946),VLOOKUP(K190,Masterh!$F$11:$P$29,10),IF(AND(H190&gt;=1946,H190&lt;1951),VLOOKUP(K190,Masterh!$F$11:$P$29,9),IF(AND(H190&gt;=1951,H190&lt;1956),VLOOKUP(K190,Masterh!$F$11:$P$29,8),IF(AND(H190&gt;=1956,H190&lt;1961),VLOOKUP(K190,Masterh!$F$11:$P$29,7),IF(AND(H190&gt;=1961,H190&lt;1966),VLOOKUP(K190,Masterh!$F$11:$P$29,6),IF(AND(H190&gt;=1966,H190&lt;1971),VLOOKUP(K190,Masterh!$F$11:$P$29,5),IF(AND(H190&gt;=1971,H190&lt;1976),VLOOKUP(K190,Masterh!$F$11:$P$29,4),IF(AND(H190&gt;=1976,H190&lt;1981),VLOOKUP(K190,Masterh!$F$11:$P$29,3),IF(AND(H190&gt;=1981,H190&lt;1986),VLOOKUP(K190,Masterh!$F$11:$P$29,2),"SENIOR")))))))))))</f>
        <v>#N/A</v>
      </c>
      <c r="AO190" s="37" t="e">
        <f>IF(AND(H190&lt;1951),VLOOKUP(K190,Masterf!$F$11:$N$25,9),IF(AND(H190&gt;=1951,H190&lt;1956),VLOOKUP(K190,Masterf!$F$11:$N$25,8),IF(AND(H190&gt;=1956,H190&lt;1961),VLOOKUP(K190,Masterf!$F$11:$N$25,7),IF(AND(H190&gt;=1961,H190&lt;1966),VLOOKUP(K190,Masterf!$F$11:$N$25,6),IF(AND(H190&gt;=1966,H190&lt;1971),VLOOKUP(K190,Masterf!$F$11:$N$25,5),IF(AND(H190&gt;=1971,H190&lt;1976),VLOOKUP(K190,Masterf!$F$11:$N$25,4),IF(AND(H190&gt;=1976,H190&lt;1981),VLOOKUP(K190,Masterf!$F$11:$N$25,3),IF(AND(H190&gt;=1981,H190&lt;1986),VLOOKUP(K190,Masterf!$F$11:$N$25,2),"SENIOR"))))))))</f>
        <v>#N/A</v>
      </c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</row>
    <row r="191" spans="2:124" s="5" customFormat="1" ht="30" customHeight="1" x14ac:dyDescent="0.2">
      <c r="B191" s="170"/>
      <c r="C191" s="171"/>
      <c r="D191" s="172"/>
      <c r="E191" s="173"/>
      <c r="F191" s="174" t="s">
        <v>30</v>
      </c>
      <c r="G191" s="175" t="s">
        <v>30</v>
      </c>
      <c r="H191" s="176"/>
      <c r="I191" s="177"/>
      <c r="J191" s="178"/>
      <c r="K191" s="179"/>
      <c r="L191" s="180"/>
      <c r="M191" s="181"/>
      <c r="N191" s="181"/>
      <c r="O191" s="182" t="str">
        <f t="shared" si="3"/>
        <v/>
      </c>
      <c r="P191" s="180"/>
      <c r="Q191" s="181"/>
      <c r="R191" s="181"/>
      <c r="S191" s="182" t="str">
        <f t="shared" si="4"/>
        <v/>
      </c>
      <c r="T191" s="207" t="str">
        <f t="shared" si="5"/>
        <v/>
      </c>
      <c r="U191" s="183" t="str">
        <f t="shared" si="16"/>
        <v xml:space="preserve">   </v>
      </c>
      <c r="V191" s="184" t="str">
        <f t="shared" si="6"/>
        <v xml:space="preserve"> </v>
      </c>
      <c r="W191" s="185" t="str">
        <f t="shared" si="7"/>
        <v/>
      </c>
      <c r="X191" s="209" t="str">
        <f>IF(E191="","",W191*VLOOKUP(2020-H191,Masterh!C$17:D$72,2,FALSE))</f>
        <v/>
      </c>
      <c r="Y191" s="73"/>
      <c r="AA191" s="37"/>
      <c r="AB191" s="32" t="e">
        <f>IF(E191="H",T191-HLOOKUP(V191,Masterh!$C$1:$CX$9,2,FALSE),T191-HLOOKUP(V191,Masterf!$C$1:$CD$9,2,FALSE))</f>
        <v>#VALUE!</v>
      </c>
      <c r="AC191" s="32" t="e">
        <f>IF(E191="H",T191-HLOOKUP(V191,Masterh!$C$1:$CX$9,3,FALSE),T191-HLOOKUP(V191,Masterf!$C$1:$CD$9,3,FALSE))</f>
        <v>#VALUE!</v>
      </c>
      <c r="AD191" s="32" t="e">
        <f>IF(E191="H",T191-HLOOKUP(V191,Masterh!$C$1:$CX$9,4,FALSE),T191-HLOOKUP(V191,Masterf!$C$1:$CD$9,4,FALSE))</f>
        <v>#VALUE!</v>
      </c>
      <c r="AE191" s="32" t="e">
        <f>IF(E191="H",T191-HLOOKUP(V191,Masterh!$C$1:$CX$9,5,FALSE),T191-HLOOKUP(V191,Masterf!$C$1:$CD$9,5,FALSE))</f>
        <v>#VALUE!</v>
      </c>
      <c r="AF191" s="32" t="e">
        <f>IF(E191="H",T191-HLOOKUP(V191,Masterh!$C$1:$CX$9,6,FALSE),T191-HLOOKUP(V191,Masterf!$C$1:$CD$9,6,FALSE))</f>
        <v>#VALUE!</v>
      </c>
      <c r="AG191" s="32" t="e">
        <f>IF(E191="H",T191-HLOOKUP(V191,Masterh!$C$1:$CX$9,7,FALSE),T191-HLOOKUP(V191,Masterf!$C$1:$CD$9,7,FALSE))</f>
        <v>#VALUE!</v>
      </c>
      <c r="AH191" s="32" t="e">
        <f>IF(E191="H",T191-HLOOKUP(V191,Masterh!$C$1:$CX$9,8,FALSE),T191-HLOOKUP(V191,Masterf!$C$1:$CD$9,8,FALSE))</f>
        <v>#VALUE!</v>
      </c>
      <c r="AI191" s="32" t="e">
        <f>IF(E191="H",T191-HLOOKUP(V191,Masterh!$C$1:$CX$9,9,FALSE),T191-HLOOKUP(V191,Masterf!$C$1:$CD$9,9,FALSE))</f>
        <v>#VALUE!</v>
      </c>
      <c r="AJ191" s="51" t="str">
        <f t="shared" si="13"/>
        <v xml:space="preserve"> </v>
      </c>
      <c r="AK191" s="37"/>
      <c r="AL191" s="52" t="str">
        <f t="shared" si="14"/>
        <v xml:space="preserve"> </v>
      </c>
      <c r="AM191" s="53" t="str">
        <f t="shared" si="15"/>
        <v xml:space="preserve"> </v>
      </c>
      <c r="AN191" s="37" t="e">
        <f>IF(AND(H191&lt;1920),VLOOKUP(K191,Masterh!$F$11:$P$29,11),IF(AND(H191&gt;=1920,H191&lt;1941),VLOOKUP(K191,Masterh!$F$11:$P$29,11),IF(AND(H191&gt;=1941,H191&lt;1946),VLOOKUP(K191,Masterh!$F$11:$P$29,10),IF(AND(H191&gt;=1946,H191&lt;1951),VLOOKUP(K191,Masterh!$F$11:$P$29,9),IF(AND(H191&gt;=1951,H191&lt;1956),VLOOKUP(K191,Masterh!$F$11:$P$29,8),IF(AND(H191&gt;=1956,H191&lt;1961),VLOOKUP(K191,Masterh!$F$11:$P$29,7),IF(AND(H191&gt;=1961,H191&lt;1966),VLOOKUP(K191,Masterh!$F$11:$P$29,6),IF(AND(H191&gt;=1966,H191&lt;1971),VLOOKUP(K191,Masterh!$F$11:$P$29,5),IF(AND(H191&gt;=1971,H191&lt;1976),VLOOKUP(K191,Masterh!$F$11:$P$29,4),IF(AND(H191&gt;=1976,H191&lt;1981),VLOOKUP(K191,Masterh!$F$11:$P$29,3),IF(AND(H191&gt;=1981,H191&lt;1986),VLOOKUP(K191,Masterh!$F$11:$P$29,2),"SENIOR")))))))))))</f>
        <v>#N/A</v>
      </c>
      <c r="AO191" s="37" t="e">
        <f>IF(AND(H191&lt;1951),VLOOKUP(K191,Masterf!$F$11:$N$25,9),IF(AND(H191&gt;=1951,H191&lt;1956),VLOOKUP(K191,Masterf!$F$11:$N$25,8),IF(AND(H191&gt;=1956,H191&lt;1961),VLOOKUP(K191,Masterf!$F$11:$N$25,7),IF(AND(H191&gt;=1961,H191&lt;1966),VLOOKUP(K191,Masterf!$F$11:$N$25,6),IF(AND(H191&gt;=1966,H191&lt;1971),VLOOKUP(K191,Masterf!$F$11:$N$25,5),IF(AND(H191&gt;=1971,H191&lt;1976),VLOOKUP(K191,Masterf!$F$11:$N$25,4),IF(AND(H191&gt;=1976,H191&lt;1981),VLOOKUP(K191,Masterf!$F$11:$N$25,3),IF(AND(H191&gt;=1981,H191&lt;1986),VLOOKUP(K191,Masterf!$F$11:$N$25,2),"SENIOR"))))))))</f>
        <v>#N/A</v>
      </c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</row>
    <row r="192" spans="2:124" s="5" customFormat="1" ht="30" customHeight="1" x14ac:dyDescent="0.2">
      <c r="B192" s="170"/>
      <c r="C192" s="171"/>
      <c r="D192" s="172"/>
      <c r="E192" s="173"/>
      <c r="F192" s="174" t="s">
        <v>30</v>
      </c>
      <c r="G192" s="175" t="s">
        <v>30</v>
      </c>
      <c r="H192" s="176"/>
      <c r="I192" s="177"/>
      <c r="J192" s="178"/>
      <c r="K192" s="179"/>
      <c r="L192" s="180"/>
      <c r="M192" s="181"/>
      <c r="N192" s="181"/>
      <c r="O192" s="182" t="str">
        <f t="shared" si="3"/>
        <v/>
      </c>
      <c r="P192" s="180"/>
      <c r="Q192" s="181"/>
      <c r="R192" s="181"/>
      <c r="S192" s="182" t="str">
        <f t="shared" si="4"/>
        <v/>
      </c>
      <c r="T192" s="207" t="str">
        <f t="shared" si="5"/>
        <v/>
      </c>
      <c r="U192" s="183" t="str">
        <f t="shared" si="16"/>
        <v xml:space="preserve">   </v>
      </c>
      <c r="V192" s="184" t="str">
        <f t="shared" si="6"/>
        <v xml:space="preserve"> </v>
      </c>
      <c r="W192" s="185" t="str">
        <f t="shared" si="7"/>
        <v/>
      </c>
      <c r="X192" s="209" t="str">
        <f>IF(E192="","",W192*VLOOKUP(2020-H192,Masterh!C$17:D$72,2,FALSE))</f>
        <v/>
      </c>
      <c r="Y192" s="73"/>
      <c r="AA192" s="37"/>
      <c r="AB192" s="32" t="e">
        <f>IF(E192="H",T192-HLOOKUP(V192,Masterh!$C$1:$CX$9,2,FALSE),T192-HLOOKUP(V192,Masterf!$C$1:$CD$9,2,FALSE))</f>
        <v>#VALUE!</v>
      </c>
      <c r="AC192" s="32" t="e">
        <f>IF(E192="H",T192-HLOOKUP(V192,Masterh!$C$1:$CX$9,3,FALSE),T192-HLOOKUP(V192,Masterf!$C$1:$CD$9,3,FALSE))</f>
        <v>#VALUE!</v>
      </c>
      <c r="AD192" s="32" t="e">
        <f>IF(E192="H",T192-HLOOKUP(V192,Masterh!$C$1:$CX$9,4,FALSE),T192-HLOOKUP(V192,Masterf!$C$1:$CD$9,4,FALSE))</f>
        <v>#VALUE!</v>
      </c>
      <c r="AE192" s="32" t="e">
        <f>IF(E192="H",T192-HLOOKUP(V192,Masterh!$C$1:$CX$9,5,FALSE),T192-HLOOKUP(V192,Masterf!$C$1:$CD$9,5,FALSE))</f>
        <v>#VALUE!</v>
      </c>
      <c r="AF192" s="32" t="e">
        <f>IF(E192="H",T192-HLOOKUP(V192,Masterh!$C$1:$CX$9,6,FALSE),T192-HLOOKUP(V192,Masterf!$C$1:$CD$9,6,FALSE))</f>
        <v>#VALUE!</v>
      </c>
      <c r="AG192" s="32" t="e">
        <f>IF(E192="H",T192-HLOOKUP(V192,Masterh!$C$1:$CX$9,7,FALSE),T192-HLOOKUP(V192,Masterf!$C$1:$CD$9,7,FALSE))</f>
        <v>#VALUE!</v>
      </c>
      <c r="AH192" s="32" t="e">
        <f>IF(E192="H",T192-HLOOKUP(V192,Masterh!$C$1:$CX$9,8,FALSE),T192-HLOOKUP(V192,Masterf!$C$1:$CD$9,8,FALSE))</f>
        <v>#VALUE!</v>
      </c>
      <c r="AI192" s="32" t="e">
        <f>IF(E192="H",T192-HLOOKUP(V192,Masterh!$C$1:$CX$9,9,FALSE),T192-HLOOKUP(V192,Masterf!$C$1:$CD$9,9,FALSE))</f>
        <v>#VALUE!</v>
      </c>
      <c r="AJ192" s="51" t="str">
        <f t="shared" si="13"/>
        <v xml:space="preserve"> </v>
      </c>
      <c r="AK192" s="37"/>
      <c r="AL192" s="52" t="str">
        <f t="shared" si="14"/>
        <v xml:space="preserve"> </v>
      </c>
      <c r="AM192" s="53" t="str">
        <f t="shared" si="15"/>
        <v xml:space="preserve"> </v>
      </c>
      <c r="AN192" s="37" t="e">
        <f>IF(AND(H192&lt;1920),VLOOKUP(K192,Masterh!$F$11:$P$29,11),IF(AND(H192&gt;=1920,H192&lt;1941),VLOOKUP(K192,Masterh!$F$11:$P$29,11),IF(AND(H192&gt;=1941,H192&lt;1946),VLOOKUP(K192,Masterh!$F$11:$P$29,10),IF(AND(H192&gt;=1946,H192&lt;1951),VLOOKUP(K192,Masterh!$F$11:$P$29,9),IF(AND(H192&gt;=1951,H192&lt;1956),VLOOKUP(K192,Masterh!$F$11:$P$29,8),IF(AND(H192&gt;=1956,H192&lt;1961),VLOOKUP(K192,Masterh!$F$11:$P$29,7),IF(AND(H192&gt;=1961,H192&lt;1966),VLOOKUP(K192,Masterh!$F$11:$P$29,6),IF(AND(H192&gt;=1966,H192&lt;1971),VLOOKUP(K192,Masterh!$F$11:$P$29,5),IF(AND(H192&gt;=1971,H192&lt;1976),VLOOKUP(K192,Masterh!$F$11:$P$29,4),IF(AND(H192&gt;=1976,H192&lt;1981),VLOOKUP(K192,Masterh!$F$11:$P$29,3),IF(AND(H192&gt;=1981,H192&lt;1986),VLOOKUP(K192,Masterh!$F$11:$P$29,2),"SENIOR")))))))))))</f>
        <v>#N/A</v>
      </c>
      <c r="AO192" s="37" t="e">
        <f>IF(AND(H192&lt;1951),VLOOKUP(K192,Masterf!$F$11:$N$25,9),IF(AND(H192&gt;=1951,H192&lt;1956),VLOOKUP(K192,Masterf!$F$11:$N$25,8),IF(AND(H192&gt;=1956,H192&lt;1961),VLOOKUP(K192,Masterf!$F$11:$N$25,7),IF(AND(H192&gt;=1961,H192&lt;1966),VLOOKUP(K192,Masterf!$F$11:$N$25,6),IF(AND(H192&gt;=1966,H192&lt;1971),VLOOKUP(K192,Masterf!$F$11:$N$25,5),IF(AND(H192&gt;=1971,H192&lt;1976),VLOOKUP(K192,Masterf!$F$11:$N$25,4),IF(AND(H192&gt;=1976,H192&lt;1981),VLOOKUP(K192,Masterf!$F$11:$N$25,3),IF(AND(H192&gt;=1981,H192&lt;1986),VLOOKUP(K192,Masterf!$F$11:$N$25,2),"SENIOR"))))))))</f>
        <v>#N/A</v>
      </c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</row>
    <row r="193" spans="2:124" s="5" customFormat="1" ht="30" customHeight="1" x14ac:dyDescent="0.2">
      <c r="B193" s="170"/>
      <c r="C193" s="171"/>
      <c r="D193" s="172"/>
      <c r="E193" s="173"/>
      <c r="F193" s="174" t="s">
        <v>30</v>
      </c>
      <c r="G193" s="175" t="s">
        <v>30</v>
      </c>
      <c r="H193" s="176"/>
      <c r="I193" s="177"/>
      <c r="J193" s="178" t="s">
        <v>30</v>
      </c>
      <c r="K193" s="179"/>
      <c r="L193" s="180"/>
      <c r="M193" s="181"/>
      <c r="N193" s="181"/>
      <c r="O193" s="182" t="str">
        <f t="shared" si="3"/>
        <v/>
      </c>
      <c r="P193" s="180"/>
      <c r="Q193" s="181"/>
      <c r="R193" s="181"/>
      <c r="S193" s="182" t="str">
        <f t="shared" si="4"/>
        <v/>
      </c>
      <c r="T193" s="207" t="str">
        <f t="shared" si="5"/>
        <v/>
      </c>
      <c r="U193" s="183" t="str">
        <f t="shared" si="16"/>
        <v xml:space="preserve">   </v>
      </c>
      <c r="V193" s="184" t="str">
        <f t="shared" si="6"/>
        <v xml:space="preserve"> </v>
      </c>
      <c r="W193" s="185" t="str">
        <f t="shared" si="7"/>
        <v/>
      </c>
      <c r="X193" s="209" t="str">
        <f>IF(E193="","",W193*VLOOKUP(2020-H193,Masterh!C$17:D$72,2,FALSE))</f>
        <v/>
      </c>
      <c r="Y193" s="73"/>
      <c r="AA193" s="37"/>
      <c r="AB193" s="32" t="e">
        <f>IF(E193="H",T193-HLOOKUP(V193,Masterh!$C$1:$CX$9,2,FALSE),T193-HLOOKUP(V193,Masterf!$C$1:$CD$9,2,FALSE))</f>
        <v>#VALUE!</v>
      </c>
      <c r="AC193" s="32" t="e">
        <f>IF(E193="H",T193-HLOOKUP(V193,Masterh!$C$1:$CX$9,3,FALSE),T193-HLOOKUP(V193,Masterf!$C$1:$CD$9,3,FALSE))</f>
        <v>#VALUE!</v>
      </c>
      <c r="AD193" s="32" t="e">
        <f>IF(E193="H",T193-HLOOKUP(V193,Masterh!$C$1:$CX$9,4,FALSE),T193-HLOOKUP(V193,Masterf!$C$1:$CD$9,4,FALSE))</f>
        <v>#VALUE!</v>
      </c>
      <c r="AE193" s="32" t="e">
        <f>IF(E193="H",T193-HLOOKUP(V193,Masterh!$C$1:$CX$9,5,FALSE),T193-HLOOKUP(V193,Masterf!$C$1:$CD$9,5,FALSE))</f>
        <v>#VALUE!</v>
      </c>
      <c r="AF193" s="32" t="e">
        <f>IF(E193="H",T193-HLOOKUP(V193,Masterh!$C$1:$CX$9,6,FALSE),T193-HLOOKUP(V193,Masterf!$C$1:$CD$9,6,FALSE))</f>
        <v>#VALUE!</v>
      </c>
      <c r="AG193" s="32" t="e">
        <f>IF(E193="H",T193-HLOOKUP(V193,Masterh!$C$1:$CX$9,7,FALSE),T193-HLOOKUP(V193,Masterf!$C$1:$CD$9,7,FALSE))</f>
        <v>#VALUE!</v>
      </c>
      <c r="AH193" s="32" t="e">
        <f>IF(E193="H",T193-HLOOKUP(V193,Masterh!$C$1:$CX$9,8,FALSE),T193-HLOOKUP(V193,Masterf!$C$1:$CD$9,8,FALSE))</f>
        <v>#VALUE!</v>
      </c>
      <c r="AI193" s="32" t="e">
        <f>IF(E193="H",T193-HLOOKUP(V193,Masterh!$C$1:$CX$9,9,FALSE),T193-HLOOKUP(V193,Masterf!$C$1:$CD$9,9,FALSE))</f>
        <v>#VALUE!</v>
      </c>
      <c r="AJ193" s="51" t="str">
        <f t="shared" si="13"/>
        <v xml:space="preserve"> </v>
      </c>
      <c r="AK193" s="37"/>
      <c r="AL193" s="52" t="str">
        <f t="shared" si="14"/>
        <v xml:space="preserve"> </v>
      </c>
      <c r="AM193" s="53" t="str">
        <f t="shared" si="15"/>
        <v xml:space="preserve"> </v>
      </c>
      <c r="AN193" s="37" t="e">
        <f>IF(AND(H193&lt;1920),VLOOKUP(K193,Masterh!$F$11:$P$29,11),IF(AND(H193&gt;=1920,H193&lt;1941),VLOOKUP(K193,Masterh!$F$11:$P$29,11),IF(AND(H193&gt;=1941,H193&lt;1946),VLOOKUP(K193,Masterh!$F$11:$P$29,10),IF(AND(H193&gt;=1946,H193&lt;1951),VLOOKUP(K193,Masterh!$F$11:$P$29,9),IF(AND(H193&gt;=1951,H193&lt;1956),VLOOKUP(K193,Masterh!$F$11:$P$29,8),IF(AND(H193&gt;=1956,H193&lt;1961),VLOOKUP(K193,Masterh!$F$11:$P$29,7),IF(AND(H193&gt;=1961,H193&lt;1966),VLOOKUP(K193,Masterh!$F$11:$P$29,6),IF(AND(H193&gt;=1966,H193&lt;1971),VLOOKUP(K193,Masterh!$F$11:$P$29,5),IF(AND(H193&gt;=1971,H193&lt;1976),VLOOKUP(K193,Masterh!$F$11:$P$29,4),IF(AND(H193&gt;=1976,H193&lt;1981),VLOOKUP(K193,Masterh!$F$11:$P$29,3),IF(AND(H193&gt;=1981,H193&lt;1986),VLOOKUP(K193,Masterh!$F$11:$P$29,2),"SENIOR")))))))))))</f>
        <v>#N/A</v>
      </c>
      <c r="AO193" s="37" t="e">
        <f>IF(AND(H193&lt;1951),VLOOKUP(K193,Masterf!$F$11:$N$25,9),IF(AND(H193&gt;=1951,H193&lt;1956),VLOOKUP(K193,Masterf!$F$11:$N$25,8),IF(AND(H193&gt;=1956,H193&lt;1961),VLOOKUP(K193,Masterf!$F$11:$N$25,7),IF(AND(H193&gt;=1961,H193&lt;1966),VLOOKUP(K193,Masterf!$F$11:$N$25,6),IF(AND(H193&gt;=1966,H193&lt;1971),VLOOKUP(K193,Masterf!$F$11:$N$25,5),IF(AND(H193&gt;=1971,H193&lt;1976),VLOOKUP(K193,Masterf!$F$11:$N$25,4),IF(AND(H193&gt;=1976,H193&lt;1981),VLOOKUP(K193,Masterf!$F$11:$N$25,3),IF(AND(H193&gt;=1981,H193&lt;1986),VLOOKUP(K193,Masterf!$F$11:$N$25,2),"SENIOR"))))))))</f>
        <v>#N/A</v>
      </c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</row>
    <row r="194" spans="2:124" s="5" customFormat="1" ht="30" customHeight="1" x14ac:dyDescent="0.2">
      <c r="B194" s="170"/>
      <c r="C194" s="171"/>
      <c r="D194" s="172"/>
      <c r="E194" s="173"/>
      <c r="F194" s="174" t="s">
        <v>30</v>
      </c>
      <c r="G194" s="175" t="s">
        <v>30</v>
      </c>
      <c r="H194" s="176"/>
      <c r="I194" s="177"/>
      <c r="J194" s="178" t="s">
        <v>30</v>
      </c>
      <c r="K194" s="179"/>
      <c r="L194" s="180"/>
      <c r="M194" s="181"/>
      <c r="N194" s="181"/>
      <c r="O194" s="182" t="str">
        <f t="shared" si="3"/>
        <v/>
      </c>
      <c r="P194" s="180"/>
      <c r="Q194" s="181"/>
      <c r="R194" s="181"/>
      <c r="S194" s="182" t="str">
        <f t="shared" si="4"/>
        <v/>
      </c>
      <c r="T194" s="207" t="str">
        <f t="shared" si="5"/>
        <v/>
      </c>
      <c r="U194" s="183" t="str">
        <f t="shared" si="16"/>
        <v xml:space="preserve">   </v>
      </c>
      <c r="V194" s="184" t="str">
        <f t="shared" si="6"/>
        <v xml:space="preserve"> </v>
      </c>
      <c r="W194" s="185" t="str">
        <f t="shared" si="7"/>
        <v/>
      </c>
      <c r="X194" s="209" t="str">
        <f>IF(E194="","",W194*VLOOKUP(2020-H194,Masterh!C$17:D$72,2,FALSE))</f>
        <v/>
      </c>
      <c r="Y194" s="73"/>
      <c r="AA194" s="37"/>
      <c r="AB194" s="32" t="e">
        <f>IF(E194="H",T194-HLOOKUP(V194,Masterh!$C$1:$CX$9,2,FALSE),T194-HLOOKUP(V194,Masterf!$C$1:$CD$9,2,FALSE))</f>
        <v>#VALUE!</v>
      </c>
      <c r="AC194" s="32" t="e">
        <f>IF(E194="H",T194-HLOOKUP(V194,Masterh!$C$1:$CX$9,3,FALSE),T194-HLOOKUP(V194,Masterf!$C$1:$CD$9,3,FALSE))</f>
        <v>#VALUE!</v>
      </c>
      <c r="AD194" s="32" t="e">
        <f>IF(E194="H",T194-HLOOKUP(V194,Masterh!$C$1:$CX$9,4,FALSE),T194-HLOOKUP(V194,Masterf!$C$1:$CD$9,4,FALSE))</f>
        <v>#VALUE!</v>
      </c>
      <c r="AE194" s="32" t="e">
        <f>IF(E194="H",T194-HLOOKUP(V194,Masterh!$C$1:$CX$9,5,FALSE),T194-HLOOKUP(V194,Masterf!$C$1:$CD$9,5,FALSE))</f>
        <v>#VALUE!</v>
      </c>
      <c r="AF194" s="32" t="e">
        <f>IF(E194="H",T194-HLOOKUP(V194,Masterh!$C$1:$CX$9,6,FALSE),T194-HLOOKUP(V194,Masterf!$C$1:$CD$9,6,FALSE))</f>
        <v>#VALUE!</v>
      </c>
      <c r="AG194" s="32" t="e">
        <f>IF(E194="H",T194-HLOOKUP(V194,Masterh!$C$1:$CX$9,7,FALSE),T194-HLOOKUP(V194,Masterf!$C$1:$CD$9,7,FALSE))</f>
        <v>#VALUE!</v>
      </c>
      <c r="AH194" s="32" t="e">
        <f>IF(E194="H",T194-HLOOKUP(V194,Masterh!$C$1:$CX$9,8,FALSE),T194-HLOOKUP(V194,Masterf!$C$1:$CD$9,8,FALSE))</f>
        <v>#VALUE!</v>
      </c>
      <c r="AI194" s="32" t="e">
        <f>IF(E194="H",T194-HLOOKUP(V194,Masterh!$C$1:$CX$9,9,FALSE),T194-HLOOKUP(V194,Masterf!$C$1:$CD$9,9,FALSE))</f>
        <v>#VALUE!</v>
      </c>
      <c r="AJ194" s="51" t="str">
        <f t="shared" si="13"/>
        <v xml:space="preserve"> </v>
      </c>
      <c r="AK194" s="37"/>
      <c r="AL194" s="52" t="str">
        <f t="shared" si="14"/>
        <v xml:space="preserve"> </v>
      </c>
      <c r="AM194" s="53" t="str">
        <f t="shared" si="15"/>
        <v xml:space="preserve"> </v>
      </c>
      <c r="AN194" s="37" t="e">
        <f>IF(AND(H194&lt;1920),VLOOKUP(K194,Masterh!$F$11:$P$29,11),IF(AND(H194&gt;=1920,H194&lt;1941),VLOOKUP(K194,Masterh!$F$11:$P$29,11),IF(AND(H194&gt;=1941,H194&lt;1946),VLOOKUP(K194,Masterh!$F$11:$P$29,10),IF(AND(H194&gt;=1946,H194&lt;1951),VLOOKUP(K194,Masterh!$F$11:$P$29,9),IF(AND(H194&gt;=1951,H194&lt;1956),VLOOKUP(K194,Masterh!$F$11:$P$29,8),IF(AND(H194&gt;=1956,H194&lt;1961),VLOOKUP(K194,Masterh!$F$11:$P$29,7),IF(AND(H194&gt;=1961,H194&lt;1966),VLOOKUP(K194,Masterh!$F$11:$P$29,6),IF(AND(H194&gt;=1966,H194&lt;1971),VLOOKUP(K194,Masterh!$F$11:$P$29,5),IF(AND(H194&gt;=1971,H194&lt;1976),VLOOKUP(K194,Masterh!$F$11:$P$29,4),IF(AND(H194&gt;=1976,H194&lt;1981),VLOOKUP(K194,Masterh!$F$11:$P$29,3),IF(AND(H194&gt;=1981,H194&lt;1986),VLOOKUP(K194,Masterh!$F$11:$P$29,2),"SENIOR")))))))))))</f>
        <v>#N/A</v>
      </c>
      <c r="AO194" s="37" t="e">
        <f>IF(AND(H194&lt;1951),VLOOKUP(K194,Masterf!$F$11:$N$25,9),IF(AND(H194&gt;=1951,H194&lt;1956),VLOOKUP(K194,Masterf!$F$11:$N$25,8),IF(AND(H194&gt;=1956,H194&lt;1961),VLOOKUP(K194,Masterf!$F$11:$N$25,7),IF(AND(H194&gt;=1961,H194&lt;1966),VLOOKUP(K194,Masterf!$F$11:$N$25,6),IF(AND(H194&gt;=1966,H194&lt;1971),VLOOKUP(K194,Masterf!$F$11:$N$25,5),IF(AND(H194&gt;=1971,H194&lt;1976),VLOOKUP(K194,Masterf!$F$11:$N$25,4),IF(AND(H194&gt;=1976,H194&lt;1981),VLOOKUP(K194,Masterf!$F$11:$N$25,3),IF(AND(H194&gt;=1981,H194&lt;1986),VLOOKUP(K194,Masterf!$F$11:$N$25,2),"SENIOR"))))))))</f>
        <v>#N/A</v>
      </c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</row>
    <row r="195" spans="2:124" s="5" customFormat="1" ht="30" customHeight="1" x14ac:dyDescent="0.2">
      <c r="B195" s="170"/>
      <c r="C195" s="171"/>
      <c r="D195" s="172"/>
      <c r="E195" s="173"/>
      <c r="F195" s="174"/>
      <c r="G195" s="175"/>
      <c r="H195" s="176"/>
      <c r="I195" s="177"/>
      <c r="J195" s="178"/>
      <c r="K195" s="179"/>
      <c r="L195" s="180"/>
      <c r="M195" s="181"/>
      <c r="N195" s="181"/>
      <c r="O195" s="182" t="str">
        <f t="shared" si="3"/>
        <v/>
      </c>
      <c r="P195" s="180"/>
      <c r="Q195" s="181"/>
      <c r="R195" s="181"/>
      <c r="S195" s="182" t="str">
        <f t="shared" si="4"/>
        <v/>
      </c>
      <c r="T195" s="207" t="str">
        <f t="shared" si="5"/>
        <v/>
      </c>
      <c r="U195" s="183" t="str">
        <f t="shared" si="16"/>
        <v xml:space="preserve">   </v>
      </c>
      <c r="V195" s="184" t="str">
        <f t="shared" si="6"/>
        <v xml:space="preserve"> </v>
      </c>
      <c r="W195" s="185" t="str">
        <f t="shared" si="7"/>
        <v/>
      </c>
      <c r="X195" s="209" t="str">
        <f>IF(E195="","",W195*VLOOKUP(2020-H195,Masterh!C$17:D$72,2,FALSE))</f>
        <v/>
      </c>
      <c r="Y195" s="73"/>
      <c r="AA195" s="37"/>
      <c r="AB195" s="32" t="e">
        <f>IF(E195="H",T195-HLOOKUP(V195,Masterh!$C$1:$CX$9,2,FALSE),T195-HLOOKUP(V195,Masterf!$C$1:$CD$9,2,FALSE))</f>
        <v>#VALUE!</v>
      </c>
      <c r="AC195" s="32" t="e">
        <f>IF(E195="H",T195-HLOOKUP(V195,Masterh!$C$1:$CX$9,3,FALSE),T195-HLOOKUP(V195,Masterf!$C$1:$CD$9,3,FALSE))</f>
        <v>#VALUE!</v>
      </c>
      <c r="AD195" s="32" t="e">
        <f>IF(E195="H",T195-HLOOKUP(V195,Masterh!$C$1:$CX$9,4,FALSE),T195-HLOOKUP(V195,Masterf!$C$1:$CD$9,4,FALSE))</f>
        <v>#VALUE!</v>
      </c>
      <c r="AE195" s="32" t="e">
        <f>IF(E195="H",T195-HLOOKUP(V195,Masterh!$C$1:$CX$9,5,FALSE),T195-HLOOKUP(V195,Masterf!$C$1:$CD$9,5,FALSE))</f>
        <v>#VALUE!</v>
      </c>
      <c r="AF195" s="32" t="e">
        <f>IF(E195="H",T195-HLOOKUP(V195,Masterh!$C$1:$CX$9,6,FALSE),T195-HLOOKUP(V195,Masterf!$C$1:$CD$9,6,FALSE))</f>
        <v>#VALUE!</v>
      </c>
      <c r="AG195" s="32" t="e">
        <f>IF(E195="H",T195-HLOOKUP(V195,Masterh!$C$1:$CX$9,7,FALSE),T195-HLOOKUP(V195,Masterf!$C$1:$CD$9,7,FALSE))</f>
        <v>#VALUE!</v>
      </c>
      <c r="AH195" s="32" t="e">
        <f>IF(E195="H",T195-HLOOKUP(V195,Masterh!$C$1:$CX$9,8,FALSE),T195-HLOOKUP(V195,Masterf!$C$1:$CD$9,8,FALSE))</f>
        <v>#VALUE!</v>
      </c>
      <c r="AI195" s="32" t="e">
        <f>IF(E195="H",T195-HLOOKUP(V195,Masterh!$C$1:$CX$9,9,FALSE),T195-HLOOKUP(V195,Masterf!$C$1:$CD$9,9,FALSE))</f>
        <v>#VALUE!</v>
      </c>
      <c r="AJ195" s="51" t="str">
        <f t="shared" si="13"/>
        <v xml:space="preserve"> </v>
      </c>
      <c r="AK195" s="37"/>
      <c r="AL195" s="52" t="str">
        <f t="shared" si="14"/>
        <v xml:space="preserve"> </v>
      </c>
      <c r="AM195" s="53" t="str">
        <f t="shared" si="15"/>
        <v xml:space="preserve"> </v>
      </c>
      <c r="AN195" s="37" t="e">
        <f>IF(AND(H195&lt;1920),VLOOKUP(K195,Masterh!$F$11:$P$29,11),IF(AND(H195&gt;=1920,H195&lt;1941),VLOOKUP(K195,Masterh!$F$11:$P$29,11),IF(AND(H195&gt;=1941,H195&lt;1946),VLOOKUP(K195,Masterh!$F$11:$P$29,10),IF(AND(H195&gt;=1946,H195&lt;1951),VLOOKUP(K195,Masterh!$F$11:$P$29,9),IF(AND(H195&gt;=1951,H195&lt;1956),VLOOKUP(K195,Masterh!$F$11:$P$29,8),IF(AND(H195&gt;=1956,H195&lt;1961),VLOOKUP(K195,Masterh!$F$11:$P$29,7),IF(AND(H195&gt;=1961,H195&lt;1966),VLOOKUP(K195,Masterh!$F$11:$P$29,6),IF(AND(H195&gt;=1966,H195&lt;1971),VLOOKUP(K195,Masterh!$F$11:$P$29,5),IF(AND(H195&gt;=1971,H195&lt;1976),VLOOKUP(K195,Masterh!$F$11:$P$29,4),IF(AND(H195&gt;=1976,H195&lt;1981),VLOOKUP(K195,Masterh!$F$11:$P$29,3),IF(AND(H195&gt;=1981,H195&lt;1986),VLOOKUP(K195,Masterh!$F$11:$P$29,2),"SENIOR")))))))))))</f>
        <v>#N/A</v>
      </c>
      <c r="AO195" s="37" t="e">
        <f>IF(AND(H195&lt;1951),VLOOKUP(K195,Masterf!$F$11:$N$25,9),IF(AND(H195&gt;=1951,H195&lt;1956),VLOOKUP(K195,Masterf!$F$11:$N$25,8),IF(AND(H195&gt;=1956,H195&lt;1961),VLOOKUP(K195,Masterf!$F$11:$N$25,7),IF(AND(H195&gt;=1961,H195&lt;1966),VLOOKUP(K195,Masterf!$F$11:$N$25,6),IF(AND(H195&gt;=1966,H195&lt;1971),VLOOKUP(K195,Masterf!$F$11:$N$25,5),IF(AND(H195&gt;=1971,H195&lt;1976),VLOOKUP(K195,Masterf!$F$11:$N$25,4),IF(AND(H195&gt;=1976,H195&lt;1981),VLOOKUP(K195,Masterf!$F$11:$N$25,3),IF(AND(H195&gt;=1981,H195&lt;1986),VLOOKUP(K195,Masterf!$F$11:$N$25,2),"SENIOR"))))))))</f>
        <v>#N/A</v>
      </c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</row>
    <row r="196" spans="2:124" s="5" customFormat="1" ht="30" customHeight="1" x14ac:dyDescent="0.2">
      <c r="B196" s="170"/>
      <c r="C196" s="171"/>
      <c r="D196" s="172"/>
      <c r="E196" s="173"/>
      <c r="F196" s="174" t="s">
        <v>30</v>
      </c>
      <c r="G196" s="175" t="s">
        <v>30</v>
      </c>
      <c r="H196" s="176"/>
      <c r="I196" s="177"/>
      <c r="J196" s="178" t="s">
        <v>30</v>
      </c>
      <c r="K196" s="179"/>
      <c r="L196" s="180"/>
      <c r="M196" s="181"/>
      <c r="N196" s="181"/>
      <c r="O196" s="182" t="str">
        <f t="shared" si="3"/>
        <v/>
      </c>
      <c r="P196" s="180"/>
      <c r="Q196" s="181"/>
      <c r="R196" s="181"/>
      <c r="S196" s="182" t="str">
        <f t="shared" si="4"/>
        <v/>
      </c>
      <c r="T196" s="207" t="str">
        <f t="shared" si="5"/>
        <v/>
      </c>
      <c r="U196" s="183" t="str">
        <f t="shared" si="16"/>
        <v xml:space="preserve">   </v>
      </c>
      <c r="V196" s="184" t="str">
        <f t="shared" si="6"/>
        <v xml:space="preserve"> </v>
      </c>
      <c r="W196" s="185" t="str">
        <f t="shared" si="7"/>
        <v/>
      </c>
      <c r="X196" s="209" t="str">
        <f>IF(E196="","",W196*VLOOKUP(2020-H196,Masterh!C$17:D$72,2,FALSE))</f>
        <v/>
      </c>
      <c r="Y196" s="73"/>
      <c r="AA196" s="37"/>
      <c r="AB196" s="32" t="e">
        <f>IF(E196="H",T196-HLOOKUP(V196,Masterh!$C$1:$CX$9,2,FALSE),T196-HLOOKUP(V196,Masterf!$C$1:$CD$9,2,FALSE))</f>
        <v>#VALUE!</v>
      </c>
      <c r="AC196" s="32" t="e">
        <f>IF(E196="H",T196-HLOOKUP(V196,Masterh!$C$1:$CX$9,3,FALSE),T196-HLOOKUP(V196,Masterf!$C$1:$CD$9,3,FALSE))</f>
        <v>#VALUE!</v>
      </c>
      <c r="AD196" s="32" t="e">
        <f>IF(E196="H",T196-HLOOKUP(V196,Masterh!$C$1:$CX$9,4,FALSE),T196-HLOOKUP(V196,Masterf!$C$1:$CD$9,4,FALSE))</f>
        <v>#VALUE!</v>
      </c>
      <c r="AE196" s="32" t="e">
        <f>IF(E196="H",T196-HLOOKUP(V196,Masterh!$C$1:$CX$9,5,FALSE),T196-HLOOKUP(V196,Masterf!$C$1:$CD$9,5,FALSE))</f>
        <v>#VALUE!</v>
      </c>
      <c r="AF196" s="32" t="e">
        <f>IF(E196="H",T196-HLOOKUP(V196,Masterh!$C$1:$CX$9,6,FALSE),T196-HLOOKUP(V196,Masterf!$C$1:$CD$9,6,FALSE))</f>
        <v>#VALUE!</v>
      </c>
      <c r="AG196" s="32" t="e">
        <f>IF(E196="H",T196-HLOOKUP(V196,Masterh!$C$1:$CX$9,7,FALSE),T196-HLOOKUP(V196,Masterf!$C$1:$CD$9,7,FALSE))</f>
        <v>#VALUE!</v>
      </c>
      <c r="AH196" s="32" t="e">
        <f>IF(E196="H",T196-HLOOKUP(V196,Masterh!$C$1:$CX$9,8,FALSE),T196-HLOOKUP(V196,Masterf!$C$1:$CD$9,8,FALSE))</f>
        <v>#VALUE!</v>
      </c>
      <c r="AI196" s="32" t="e">
        <f>IF(E196="H",T196-HLOOKUP(V196,Masterh!$C$1:$CX$9,9,FALSE),T196-HLOOKUP(V196,Masterf!$C$1:$CD$9,9,FALSE))</f>
        <v>#VALUE!</v>
      </c>
      <c r="AJ196" s="51" t="str">
        <f t="shared" si="13"/>
        <v xml:space="preserve"> </v>
      </c>
      <c r="AK196" s="37"/>
      <c r="AL196" s="52" t="str">
        <f t="shared" si="14"/>
        <v xml:space="preserve"> </v>
      </c>
      <c r="AM196" s="53" t="str">
        <f t="shared" si="15"/>
        <v xml:space="preserve"> </v>
      </c>
      <c r="AN196" s="37" t="e">
        <f>IF(AND(H196&lt;1920),VLOOKUP(K196,Masterh!$F$11:$P$29,11),IF(AND(H196&gt;=1920,H196&lt;1941),VLOOKUP(K196,Masterh!$F$11:$P$29,11),IF(AND(H196&gt;=1941,H196&lt;1946),VLOOKUP(K196,Masterh!$F$11:$P$29,10),IF(AND(H196&gt;=1946,H196&lt;1951),VLOOKUP(K196,Masterh!$F$11:$P$29,9),IF(AND(H196&gt;=1951,H196&lt;1956),VLOOKUP(K196,Masterh!$F$11:$P$29,8),IF(AND(H196&gt;=1956,H196&lt;1961),VLOOKUP(K196,Masterh!$F$11:$P$29,7),IF(AND(H196&gt;=1961,H196&lt;1966),VLOOKUP(K196,Masterh!$F$11:$P$29,6),IF(AND(H196&gt;=1966,H196&lt;1971),VLOOKUP(K196,Masterh!$F$11:$P$29,5),IF(AND(H196&gt;=1971,H196&lt;1976),VLOOKUP(K196,Masterh!$F$11:$P$29,4),IF(AND(H196&gt;=1976,H196&lt;1981),VLOOKUP(K196,Masterh!$F$11:$P$29,3),IF(AND(H196&gt;=1981,H196&lt;1986),VLOOKUP(K196,Masterh!$F$11:$P$29,2),"SENIOR")))))))))))</f>
        <v>#N/A</v>
      </c>
      <c r="AO196" s="37" t="e">
        <f>IF(AND(H196&lt;1951),VLOOKUP(K196,Masterf!$F$11:$N$25,9),IF(AND(H196&gt;=1951,H196&lt;1956),VLOOKUP(K196,Masterf!$F$11:$N$25,8),IF(AND(H196&gt;=1956,H196&lt;1961),VLOOKUP(K196,Masterf!$F$11:$N$25,7),IF(AND(H196&gt;=1961,H196&lt;1966),VLOOKUP(K196,Masterf!$F$11:$N$25,6),IF(AND(H196&gt;=1966,H196&lt;1971),VLOOKUP(K196,Masterf!$F$11:$N$25,5),IF(AND(H196&gt;=1971,H196&lt;1976),VLOOKUP(K196,Masterf!$F$11:$N$25,4),IF(AND(H196&gt;=1976,H196&lt;1981),VLOOKUP(K196,Masterf!$F$11:$N$25,3),IF(AND(H196&gt;=1981,H196&lt;1986),VLOOKUP(K196,Masterf!$F$11:$N$25,2),"SENIOR"))))))))</f>
        <v>#N/A</v>
      </c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</row>
    <row r="197" spans="2:124" s="5" customFormat="1" ht="30" customHeight="1" x14ac:dyDescent="0.2">
      <c r="B197" s="170"/>
      <c r="C197" s="171"/>
      <c r="D197" s="172"/>
      <c r="E197" s="173"/>
      <c r="F197" s="174" t="s">
        <v>30</v>
      </c>
      <c r="G197" s="175" t="s">
        <v>30</v>
      </c>
      <c r="H197" s="176"/>
      <c r="I197" s="177"/>
      <c r="J197" s="178" t="s">
        <v>30</v>
      </c>
      <c r="K197" s="179"/>
      <c r="L197" s="180"/>
      <c r="M197" s="181"/>
      <c r="N197" s="181"/>
      <c r="O197" s="182" t="str">
        <f t="shared" si="3"/>
        <v/>
      </c>
      <c r="P197" s="180"/>
      <c r="Q197" s="181"/>
      <c r="R197" s="181"/>
      <c r="S197" s="182" t="str">
        <f t="shared" si="4"/>
        <v/>
      </c>
      <c r="T197" s="207" t="str">
        <f t="shared" si="5"/>
        <v/>
      </c>
      <c r="U197" s="183" t="str">
        <f t="shared" si="16"/>
        <v xml:space="preserve">   </v>
      </c>
      <c r="V197" s="184" t="str">
        <f t="shared" si="6"/>
        <v xml:space="preserve"> </v>
      </c>
      <c r="W197" s="185" t="str">
        <f t="shared" si="7"/>
        <v/>
      </c>
      <c r="X197" s="209" t="str">
        <f>IF(E197="","",W197*VLOOKUP(2020-H197,Masterh!C$17:D$72,2,FALSE))</f>
        <v/>
      </c>
      <c r="Y197" s="73"/>
      <c r="AA197" s="37"/>
      <c r="AB197" s="32" t="e">
        <f>IF(E197="H",T197-HLOOKUP(V197,Masterh!$C$1:$CX$9,2,FALSE),T197-HLOOKUP(V197,Masterf!$C$1:$CD$9,2,FALSE))</f>
        <v>#VALUE!</v>
      </c>
      <c r="AC197" s="32" t="e">
        <f>IF(E197="H",T197-HLOOKUP(V197,Masterh!$C$1:$CX$9,3,FALSE),T197-HLOOKUP(V197,Masterf!$C$1:$CD$9,3,FALSE))</f>
        <v>#VALUE!</v>
      </c>
      <c r="AD197" s="32" t="e">
        <f>IF(E197="H",T197-HLOOKUP(V197,Masterh!$C$1:$CX$9,4,FALSE),T197-HLOOKUP(V197,Masterf!$C$1:$CD$9,4,FALSE))</f>
        <v>#VALUE!</v>
      </c>
      <c r="AE197" s="32" t="e">
        <f>IF(E197="H",T197-HLOOKUP(V197,Masterh!$C$1:$CX$9,5,FALSE),T197-HLOOKUP(V197,Masterf!$C$1:$CD$9,5,FALSE))</f>
        <v>#VALUE!</v>
      </c>
      <c r="AF197" s="32" t="e">
        <f>IF(E197="H",T197-HLOOKUP(V197,Masterh!$C$1:$CX$9,6,FALSE),T197-HLOOKUP(V197,Masterf!$C$1:$CD$9,6,FALSE))</f>
        <v>#VALUE!</v>
      </c>
      <c r="AG197" s="32" t="e">
        <f>IF(E197="H",T197-HLOOKUP(V197,Masterh!$C$1:$CX$9,7,FALSE),T197-HLOOKUP(V197,Masterf!$C$1:$CD$9,7,FALSE))</f>
        <v>#VALUE!</v>
      </c>
      <c r="AH197" s="32" t="e">
        <f>IF(E197="H",T197-HLOOKUP(V197,Masterh!$C$1:$CX$9,8,FALSE),T197-HLOOKUP(V197,Masterf!$C$1:$CD$9,8,FALSE))</f>
        <v>#VALUE!</v>
      </c>
      <c r="AI197" s="32" t="e">
        <f>IF(E197="H",T197-HLOOKUP(V197,Masterh!$C$1:$CX$9,9,FALSE),T197-HLOOKUP(V197,Masterf!$C$1:$CD$9,9,FALSE))</f>
        <v>#VALUE!</v>
      </c>
      <c r="AJ197" s="51" t="str">
        <f t="shared" si="13"/>
        <v xml:space="preserve"> </v>
      </c>
      <c r="AK197" s="37"/>
      <c r="AL197" s="52" t="str">
        <f t="shared" si="14"/>
        <v xml:space="preserve"> </v>
      </c>
      <c r="AM197" s="53" t="str">
        <f t="shared" si="15"/>
        <v xml:space="preserve"> </v>
      </c>
      <c r="AN197" s="37" t="e">
        <f>IF(AND(H197&lt;1920),VLOOKUP(K197,Masterh!$F$11:$P$29,11),IF(AND(H197&gt;=1920,H197&lt;1941),VLOOKUP(K197,Masterh!$F$11:$P$29,11),IF(AND(H197&gt;=1941,H197&lt;1946),VLOOKUP(K197,Masterh!$F$11:$P$29,10),IF(AND(H197&gt;=1946,H197&lt;1951),VLOOKUP(K197,Masterh!$F$11:$P$29,9),IF(AND(H197&gt;=1951,H197&lt;1956),VLOOKUP(K197,Masterh!$F$11:$P$29,8),IF(AND(H197&gt;=1956,H197&lt;1961),VLOOKUP(K197,Masterh!$F$11:$P$29,7),IF(AND(H197&gt;=1961,H197&lt;1966),VLOOKUP(K197,Masterh!$F$11:$P$29,6),IF(AND(H197&gt;=1966,H197&lt;1971),VLOOKUP(K197,Masterh!$F$11:$P$29,5),IF(AND(H197&gt;=1971,H197&lt;1976),VLOOKUP(K197,Masterh!$F$11:$P$29,4),IF(AND(H197&gt;=1976,H197&lt;1981),VLOOKUP(K197,Masterh!$F$11:$P$29,3),IF(AND(H197&gt;=1981,H197&lt;1986),VLOOKUP(K197,Masterh!$F$11:$P$29,2),"SENIOR")))))))))))</f>
        <v>#N/A</v>
      </c>
      <c r="AO197" s="37" t="e">
        <f>IF(AND(H197&lt;1951),VLOOKUP(K197,Masterf!$F$11:$N$25,9),IF(AND(H197&gt;=1951,H197&lt;1956),VLOOKUP(K197,Masterf!$F$11:$N$25,8),IF(AND(H197&gt;=1956,H197&lt;1961),VLOOKUP(K197,Masterf!$F$11:$N$25,7),IF(AND(H197&gt;=1961,H197&lt;1966),VLOOKUP(K197,Masterf!$F$11:$N$25,6),IF(AND(H197&gt;=1966,H197&lt;1971),VLOOKUP(K197,Masterf!$F$11:$N$25,5),IF(AND(H197&gt;=1971,H197&lt;1976),VLOOKUP(K197,Masterf!$F$11:$N$25,4),IF(AND(H197&gt;=1976,H197&lt;1981),VLOOKUP(K197,Masterf!$F$11:$N$25,3),IF(AND(H197&gt;=1981,H197&lt;1986),VLOOKUP(K197,Masterf!$F$11:$N$25,2),"SENIOR"))))))))</f>
        <v>#N/A</v>
      </c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</row>
    <row r="198" spans="2:124" s="5" customFormat="1" ht="30" customHeight="1" x14ac:dyDescent="0.2">
      <c r="B198" s="170"/>
      <c r="C198" s="171"/>
      <c r="D198" s="172"/>
      <c r="E198" s="173"/>
      <c r="F198" s="174" t="s">
        <v>30</v>
      </c>
      <c r="G198" s="175" t="s">
        <v>30</v>
      </c>
      <c r="H198" s="176"/>
      <c r="I198" s="177"/>
      <c r="J198" s="178" t="s">
        <v>30</v>
      </c>
      <c r="K198" s="179"/>
      <c r="L198" s="180"/>
      <c r="M198" s="181"/>
      <c r="N198" s="181"/>
      <c r="O198" s="182" t="str">
        <f t="shared" si="3"/>
        <v/>
      </c>
      <c r="P198" s="180"/>
      <c r="Q198" s="181"/>
      <c r="R198" s="181"/>
      <c r="S198" s="182" t="str">
        <f t="shared" si="4"/>
        <v/>
      </c>
      <c r="T198" s="207" t="str">
        <f t="shared" si="5"/>
        <v/>
      </c>
      <c r="U198" s="183" t="str">
        <f t="shared" si="16"/>
        <v xml:space="preserve">   </v>
      </c>
      <c r="V198" s="184" t="str">
        <f t="shared" si="6"/>
        <v xml:space="preserve"> </v>
      </c>
      <c r="W198" s="185" t="str">
        <f t="shared" si="7"/>
        <v/>
      </c>
      <c r="X198" s="209" t="str">
        <f>IF(E198="","",W198*VLOOKUP(2020-H198,Masterh!C$17:D$72,2,FALSE))</f>
        <v/>
      </c>
      <c r="Y198" s="73"/>
      <c r="AA198" s="37"/>
      <c r="AB198" s="32" t="e">
        <f>IF(E198="H",T198-HLOOKUP(V198,Masterh!$C$1:$CX$9,2,FALSE),T198-HLOOKUP(V198,Masterf!$C$1:$CD$9,2,FALSE))</f>
        <v>#VALUE!</v>
      </c>
      <c r="AC198" s="32" t="e">
        <f>IF(E198="H",T198-HLOOKUP(V198,Masterh!$C$1:$CX$9,3,FALSE),T198-HLOOKUP(V198,Masterf!$C$1:$CD$9,3,FALSE))</f>
        <v>#VALUE!</v>
      </c>
      <c r="AD198" s="32" t="e">
        <f>IF(E198="H",T198-HLOOKUP(V198,Masterh!$C$1:$CX$9,4,FALSE),T198-HLOOKUP(V198,Masterf!$C$1:$CD$9,4,FALSE))</f>
        <v>#VALUE!</v>
      </c>
      <c r="AE198" s="32" t="e">
        <f>IF(E198="H",T198-HLOOKUP(V198,Masterh!$C$1:$CX$9,5,FALSE),T198-HLOOKUP(V198,Masterf!$C$1:$CD$9,5,FALSE))</f>
        <v>#VALUE!</v>
      </c>
      <c r="AF198" s="32" t="e">
        <f>IF(E198="H",T198-HLOOKUP(V198,Masterh!$C$1:$CX$9,6,FALSE),T198-HLOOKUP(V198,Masterf!$C$1:$CD$9,6,FALSE))</f>
        <v>#VALUE!</v>
      </c>
      <c r="AG198" s="32" t="e">
        <f>IF(E198="H",T198-HLOOKUP(V198,Masterh!$C$1:$CX$9,7,FALSE),T198-HLOOKUP(V198,Masterf!$C$1:$CD$9,7,FALSE))</f>
        <v>#VALUE!</v>
      </c>
      <c r="AH198" s="32" t="e">
        <f>IF(E198="H",T198-HLOOKUP(V198,Masterh!$C$1:$CX$9,8,FALSE),T198-HLOOKUP(V198,Masterf!$C$1:$CD$9,8,FALSE))</f>
        <v>#VALUE!</v>
      </c>
      <c r="AI198" s="32" t="e">
        <f>IF(E198="H",T198-HLOOKUP(V198,Masterh!$C$1:$CX$9,9,FALSE),T198-HLOOKUP(V198,Masterf!$C$1:$CD$9,9,FALSE))</f>
        <v>#VALUE!</v>
      </c>
      <c r="AJ198" s="51" t="str">
        <f t="shared" si="13"/>
        <v xml:space="preserve"> </v>
      </c>
      <c r="AK198" s="37"/>
      <c r="AL198" s="52" t="str">
        <f t="shared" si="14"/>
        <v xml:space="preserve"> </v>
      </c>
      <c r="AM198" s="53" t="str">
        <f t="shared" si="15"/>
        <v xml:space="preserve"> </v>
      </c>
      <c r="AN198" s="37" t="e">
        <f>IF(AND(H198&lt;1920),VLOOKUP(K198,Masterh!$F$11:$P$29,11),IF(AND(H198&gt;=1920,H198&lt;1941),VLOOKUP(K198,Masterh!$F$11:$P$29,11),IF(AND(H198&gt;=1941,H198&lt;1946),VLOOKUP(K198,Masterh!$F$11:$P$29,10),IF(AND(H198&gt;=1946,H198&lt;1951),VLOOKUP(K198,Masterh!$F$11:$P$29,9),IF(AND(H198&gt;=1951,H198&lt;1956),VLOOKUP(K198,Masterh!$F$11:$P$29,8),IF(AND(H198&gt;=1956,H198&lt;1961),VLOOKUP(K198,Masterh!$F$11:$P$29,7),IF(AND(H198&gt;=1961,H198&lt;1966),VLOOKUP(K198,Masterh!$F$11:$P$29,6),IF(AND(H198&gt;=1966,H198&lt;1971),VLOOKUP(K198,Masterh!$F$11:$P$29,5),IF(AND(H198&gt;=1971,H198&lt;1976),VLOOKUP(K198,Masterh!$F$11:$P$29,4),IF(AND(H198&gt;=1976,H198&lt;1981),VLOOKUP(K198,Masterh!$F$11:$P$29,3),IF(AND(H198&gt;=1981,H198&lt;1986),VLOOKUP(K198,Masterh!$F$11:$P$29,2),"SENIOR")))))))))))</f>
        <v>#N/A</v>
      </c>
      <c r="AO198" s="37" t="e">
        <f>IF(AND(H198&lt;1951),VLOOKUP(K198,Masterf!$F$11:$N$25,9),IF(AND(H198&gt;=1951,H198&lt;1956),VLOOKUP(K198,Masterf!$F$11:$N$25,8),IF(AND(H198&gt;=1956,H198&lt;1961),VLOOKUP(K198,Masterf!$F$11:$N$25,7),IF(AND(H198&gt;=1961,H198&lt;1966),VLOOKUP(K198,Masterf!$F$11:$N$25,6),IF(AND(H198&gt;=1966,H198&lt;1971),VLOOKUP(K198,Masterf!$F$11:$N$25,5),IF(AND(H198&gt;=1971,H198&lt;1976),VLOOKUP(K198,Masterf!$F$11:$N$25,4),IF(AND(H198&gt;=1976,H198&lt;1981),VLOOKUP(K198,Masterf!$F$11:$N$25,3),IF(AND(H198&gt;=1981,H198&lt;1986),VLOOKUP(K198,Masterf!$F$11:$N$25,2),"SENIOR"))))))))</f>
        <v>#N/A</v>
      </c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</row>
    <row r="199" spans="2:124" s="5" customFormat="1" ht="30" customHeight="1" x14ac:dyDescent="0.2">
      <c r="B199" s="170"/>
      <c r="C199" s="171"/>
      <c r="D199" s="172"/>
      <c r="E199" s="173"/>
      <c r="F199" s="174" t="s">
        <v>30</v>
      </c>
      <c r="G199" s="175" t="s">
        <v>30</v>
      </c>
      <c r="H199" s="176"/>
      <c r="I199" s="177"/>
      <c r="J199" s="178" t="s">
        <v>30</v>
      </c>
      <c r="K199" s="179"/>
      <c r="L199" s="180"/>
      <c r="M199" s="181"/>
      <c r="N199" s="181"/>
      <c r="O199" s="182" t="str">
        <f t="shared" si="3"/>
        <v/>
      </c>
      <c r="P199" s="180"/>
      <c r="Q199" s="181"/>
      <c r="R199" s="181"/>
      <c r="S199" s="182" t="str">
        <f t="shared" si="4"/>
        <v/>
      </c>
      <c r="T199" s="207" t="str">
        <f t="shared" si="5"/>
        <v/>
      </c>
      <c r="U199" s="183" t="str">
        <f t="shared" si="16"/>
        <v xml:space="preserve">   </v>
      </c>
      <c r="V199" s="184" t="str">
        <f t="shared" si="6"/>
        <v xml:space="preserve"> </v>
      </c>
      <c r="W199" s="185" t="str">
        <f t="shared" si="7"/>
        <v/>
      </c>
      <c r="X199" s="209" t="str">
        <f>IF(E199="","",W199*VLOOKUP(2020-H199,Masterh!C$17:D$72,2,FALSE))</f>
        <v/>
      </c>
      <c r="Y199" s="73"/>
      <c r="AA199" s="37"/>
      <c r="AB199" s="32" t="e">
        <f>IF(E199="H",T199-HLOOKUP(V199,Masterh!$C$1:$CX$9,2,FALSE),T199-HLOOKUP(V199,Masterf!$C$1:$CD$9,2,FALSE))</f>
        <v>#VALUE!</v>
      </c>
      <c r="AC199" s="32" t="e">
        <f>IF(E199="H",T199-HLOOKUP(V199,Masterh!$C$1:$CX$9,3,FALSE),T199-HLOOKUP(V199,Masterf!$C$1:$CD$9,3,FALSE))</f>
        <v>#VALUE!</v>
      </c>
      <c r="AD199" s="32" t="e">
        <f>IF(E199="H",T199-HLOOKUP(V199,Masterh!$C$1:$CX$9,4,FALSE),T199-HLOOKUP(V199,Masterf!$C$1:$CD$9,4,FALSE))</f>
        <v>#VALUE!</v>
      </c>
      <c r="AE199" s="32" t="e">
        <f>IF(E199="H",T199-HLOOKUP(V199,Masterh!$C$1:$CX$9,5,FALSE),T199-HLOOKUP(V199,Masterf!$C$1:$CD$9,5,FALSE))</f>
        <v>#VALUE!</v>
      </c>
      <c r="AF199" s="32" t="e">
        <f>IF(E199="H",T199-HLOOKUP(V199,Masterh!$C$1:$CX$9,6,FALSE),T199-HLOOKUP(V199,Masterf!$C$1:$CD$9,6,FALSE))</f>
        <v>#VALUE!</v>
      </c>
      <c r="AG199" s="32" t="e">
        <f>IF(E199="H",T199-HLOOKUP(V199,Masterh!$C$1:$CX$9,7,FALSE),T199-HLOOKUP(V199,Masterf!$C$1:$CD$9,7,FALSE))</f>
        <v>#VALUE!</v>
      </c>
      <c r="AH199" s="32" t="e">
        <f>IF(E199="H",T199-HLOOKUP(V199,Masterh!$C$1:$CX$9,8,FALSE),T199-HLOOKUP(V199,Masterf!$C$1:$CD$9,8,FALSE))</f>
        <v>#VALUE!</v>
      </c>
      <c r="AI199" s="32" t="e">
        <f>IF(E199="H",T199-HLOOKUP(V199,Masterh!$C$1:$CX$9,9,FALSE),T199-HLOOKUP(V199,Masterf!$C$1:$CD$9,9,FALSE))</f>
        <v>#VALUE!</v>
      </c>
      <c r="AJ199" s="51" t="str">
        <f t="shared" ref="AJ199:AJ441" si="17">IF(E199=0," ",IF(AI199&gt;=0,$AI$5,IF(AH199&gt;=0,$AH$5,IF(AG199&gt;=0,$AG$5,IF(AF199&gt;=0,$AF$5,IF(AE199&gt;=0,$AE$5,IF(AD199&gt;=0,$AD$5,IF(AC199&gt;=0,$AC$5,$AB$5))))))))</f>
        <v xml:space="preserve"> </v>
      </c>
      <c r="AK199" s="37"/>
      <c r="AL199" s="52" t="str">
        <f t="shared" ref="AL199:AL441" si="18">IF(AJ199="","",AJ199)</f>
        <v xml:space="preserve"> </v>
      </c>
      <c r="AM199" s="53" t="str">
        <f t="shared" ref="AM199:AM441" si="19">IF(E199=0," ",IF(AI199&gt;=0,AI199,IF(AH199&gt;=0,AH199,IF(AG199&gt;=0,AG199,IF(AF199&gt;=0,AF199,IF(AE199&gt;=0,AE199,IF(AD199&gt;=0,AD199,IF(AC199&gt;=0,AC199,AC199))))))))</f>
        <v xml:space="preserve"> </v>
      </c>
      <c r="AN199" s="37" t="e">
        <f>IF(AND(H199&lt;1920),VLOOKUP(K199,Masterh!$F$11:$P$29,11),IF(AND(H199&gt;=1920,H199&lt;1941),VLOOKUP(K199,Masterh!$F$11:$P$29,11),IF(AND(H199&gt;=1941,H199&lt;1946),VLOOKUP(K199,Masterh!$F$11:$P$29,10),IF(AND(H199&gt;=1946,H199&lt;1951),VLOOKUP(K199,Masterh!$F$11:$P$29,9),IF(AND(H199&gt;=1951,H199&lt;1956),VLOOKUP(K199,Masterh!$F$11:$P$29,8),IF(AND(H199&gt;=1956,H199&lt;1961),VLOOKUP(K199,Masterh!$F$11:$P$29,7),IF(AND(H199&gt;=1961,H199&lt;1966),VLOOKUP(K199,Masterh!$F$11:$P$29,6),IF(AND(H199&gt;=1966,H199&lt;1971),VLOOKUP(K199,Masterh!$F$11:$P$29,5),IF(AND(H199&gt;=1971,H199&lt;1976),VLOOKUP(K199,Masterh!$F$11:$P$29,4),IF(AND(H199&gt;=1976,H199&lt;1981),VLOOKUP(K199,Masterh!$F$11:$P$29,3),IF(AND(H199&gt;=1981,H199&lt;1986),VLOOKUP(K199,Masterh!$F$11:$P$29,2),"SENIOR")))))))))))</f>
        <v>#N/A</v>
      </c>
      <c r="AO199" s="37" t="e">
        <f>IF(AND(H199&lt;1951),VLOOKUP(K199,Masterf!$F$11:$N$25,9),IF(AND(H199&gt;=1951,H199&lt;1956),VLOOKUP(K199,Masterf!$F$11:$N$25,8),IF(AND(H199&gt;=1956,H199&lt;1961),VLOOKUP(K199,Masterf!$F$11:$N$25,7),IF(AND(H199&gt;=1961,H199&lt;1966),VLOOKUP(K199,Masterf!$F$11:$N$25,6),IF(AND(H199&gt;=1966,H199&lt;1971),VLOOKUP(K199,Masterf!$F$11:$N$25,5),IF(AND(H199&gt;=1971,H199&lt;1976),VLOOKUP(K199,Masterf!$F$11:$N$25,4),IF(AND(H199&gt;=1976,H199&lt;1981),VLOOKUP(K199,Masterf!$F$11:$N$25,3),IF(AND(H199&gt;=1981,H199&lt;1986),VLOOKUP(K199,Masterf!$F$11:$N$25,2),"SENIOR"))))))))</f>
        <v>#N/A</v>
      </c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</row>
    <row r="200" spans="2:124" s="5" customFormat="1" ht="30" customHeight="1" x14ac:dyDescent="0.2">
      <c r="B200" s="170"/>
      <c r="C200" s="171"/>
      <c r="D200" s="172"/>
      <c r="E200" s="173"/>
      <c r="F200" s="174" t="s">
        <v>30</v>
      </c>
      <c r="G200" s="175" t="s">
        <v>30</v>
      </c>
      <c r="H200" s="176"/>
      <c r="I200" s="177"/>
      <c r="J200" s="178" t="s">
        <v>30</v>
      </c>
      <c r="K200" s="179"/>
      <c r="L200" s="180"/>
      <c r="M200" s="181"/>
      <c r="N200" s="181"/>
      <c r="O200" s="182" t="str">
        <f t="shared" si="3"/>
        <v/>
      </c>
      <c r="P200" s="180"/>
      <c r="Q200" s="181"/>
      <c r="R200" s="181"/>
      <c r="S200" s="182" t="str">
        <f t="shared" si="4"/>
        <v/>
      </c>
      <c r="T200" s="207" t="str">
        <f t="shared" si="5"/>
        <v/>
      </c>
      <c r="U200" s="183" t="str">
        <f t="shared" si="16"/>
        <v xml:space="preserve">   </v>
      </c>
      <c r="V200" s="184" t="str">
        <f t="shared" si="6"/>
        <v xml:space="preserve"> </v>
      </c>
      <c r="W200" s="185" t="str">
        <f t="shared" si="7"/>
        <v/>
      </c>
      <c r="X200" s="209" t="str">
        <f>IF(E200="","",W200*VLOOKUP(2020-H200,Masterh!C$17:D$72,2,FALSE))</f>
        <v/>
      </c>
      <c r="Y200" s="73"/>
      <c r="AA200" s="37"/>
      <c r="AB200" s="32" t="e">
        <f>IF(E200="H",T200-HLOOKUP(V200,Masterh!$C$1:$CX$9,2,FALSE),T200-HLOOKUP(V200,Masterf!$C$1:$CD$9,2,FALSE))</f>
        <v>#VALUE!</v>
      </c>
      <c r="AC200" s="32" t="e">
        <f>IF(E200="H",T200-HLOOKUP(V200,Masterh!$C$1:$CX$9,3,FALSE),T200-HLOOKUP(V200,Masterf!$C$1:$CD$9,3,FALSE))</f>
        <v>#VALUE!</v>
      </c>
      <c r="AD200" s="32" t="e">
        <f>IF(E200="H",T200-HLOOKUP(V200,Masterh!$C$1:$CX$9,4,FALSE),T200-HLOOKUP(V200,Masterf!$C$1:$CD$9,4,FALSE))</f>
        <v>#VALUE!</v>
      </c>
      <c r="AE200" s="32" t="e">
        <f>IF(E200="H",T200-HLOOKUP(V200,Masterh!$C$1:$CX$9,5,FALSE),T200-HLOOKUP(V200,Masterf!$C$1:$CD$9,5,FALSE))</f>
        <v>#VALUE!</v>
      </c>
      <c r="AF200" s="32" t="e">
        <f>IF(E200="H",T200-HLOOKUP(V200,Masterh!$C$1:$CX$9,6,FALSE),T200-HLOOKUP(V200,Masterf!$C$1:$CD$9,6,FALSE))</f>
        <v>#VALUE!</v>
      </c>
      <c r="AG200" s="32" t="e">
        <f>IF(E200="H",T200-HLOOKUP(V200,Masterh!$C$1:$CX$9,7,FALSE),T200-HLOOKUP(V200,Masterf!$C$1:$CD$9,7,FALSE))</f>
        <v>#VALUE!</v>
      </c>
      <c r="AH200" s="32" t="e">
        <f>IF(E200="H",T200-HLOOKUP(V200,Masterh!$C$1:$CX$9,8,FALSE),T200-HLOOKUP(V200,Masterf!$C$1:$CD$9,8,FALSE))</f>
        <v>#VALUE!</v>
      </c>
      <c r="AI200" s="32" t="e">
        <f>IF(E200="H",T200-HLOOKUP(V200,Masterh!$C$1:$CX$9,9,FALSE),T200-HLOOKUP(V200,Masterf!$C$1:$CD$9,9,FALSE))</f>
        <v>#VALUE!</v>
      </c>
      <c r="AJ200" s="51" t="str">
        <f t="shared" si="17"/>
        <v xml:space="preserve"> </v>
      </c>
      <c r="AK200" s="37"/>
      <c r="AL200" s="52" t="str">
        <f t="shared" si="18"/>
        <v xml:space="preserve"> </v>
      </c>
      <c r="AM200" s="53" t="str">
        <f t="shared" si="19"/>
        <v xml:space="preserve"> </v>
      </c>
      <c r="AN200" s="37" t="e">
        <f>IF(AND(H200&lt;1920),VLOOKUP(K200,Masterh!$F$11:$P$29,11),IF(AND(H200&gt;=1920,H200&lt;1941),VLOOKUP(K200,Masterh!$F$11:$P$29,11),IF(AND(H200&gt;=1941,H200&lt;1946),VLOOKUP(K200,Masterh!$F$11:$P$29,10),IF(AND(H200&gt;=1946,H200&lt;1951),VLOOKUP(K200,Masterh!$F$11:$P$29,9),IF(AND(H200&gt;=1951,H200&lt;1956),VLOOKUP(K200,Masterh!$F$11:$P$29,8),IF(AND(H200&gt;=1956,H200&lt;1961),VLOOKUP(K200,Masterh!$F$11:$P$29,7),IF(AND(H200&gt;=1961,H200&lt;1966),VLOOKUP(K200,Masterh!$F$11:$P$29,6),IF(AND(H200&gt;=1966,H200&lt;1971),VLOOKUP(K200,Masterh!$F$11:$P$29,5),IF(AND(H200&gt;=1971,H200&lt;1976),VLOOKUP(K200,Masterh!$F$11:$P$29,4),IF(AND(H200&gt;=1976,H200&lt;1981),VLOOKUP(K200,Masterh!$F$11:$P$29,3),IF(AND(H200&gt;=1981,H200&lt;1986),VLOOKUP(K200,Masterh!$F$11:$P$29,2),"SENIOR")))))))))))</f>
        <v>#N/A</v>
      </c>
      <c r="AO200" s="37" t="e">
        <f>IF(AND(H200&lt;1951),VLOOKUP(K200,Masterf!$F$11:$N$25,9),IF(AND(H200&gt;=1951,H200&lt;1956),VLOOKUP(K200,Masterf!$F$11:$N$25,8),IF(AND(H200&gt;=1956,H200&lt;1961),VLOOKUP(K200,Masterf!$F$11:$N$25,7),IF(AND(H200&gt;=1961,H200&lt;1966),VLOOKUP(K200,Masterf!$F$11:$N$25,6),IF(AND(H200&gt;=1966,H200&lt;1971),VLOOKUP(K200,Masterf!$F$11:$N$25,5),IF(AND(H200&gt;=1971,H200&lt;1976),VLOOKUP(K200,Masterf!$F$11:$N$25,4),IF(AND(H200&gt;=1976,H200&lt;1981),VLOOKUP(K200,Masterf!$F$11:$N$25,3),IF(AND(H200&gt;=1981,H200&lt;1986),VLOOKUP(K200,Masterf!$F$11:$N$25,2),"SENIOR"))))))))</f>
        <v>#N/A</v>
      </c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</row>
    <row r="201" spans="2:124" s="5" customFormat="1" ht="30" customHeight="1" x14ac:dyDescent="0.2">
      <c r="B201" s="170"/>
      <c r="C201" s="171"/>
      <c r="D201" s="172"/>
      <c r="E201" s="173"/>
      <c r="F201" s="174" t="s">
        <v>30</v>
      </c>
      <c r="G201" s="175" t="s">
        <v>30</v>
      </c>
      <c r="H201" s="176"/>
      <c r="I201" s="177"/>
      <c r="J201" s="178" t="s">
        <v>30</v>
      </c>
      <c r="K201" s="179"/>
      <c r="L201" s="180"/>
      <c r="M201" s="181"/>
      <c r="N201" s="181"/>
      <c r="O201" s="182" t="str">
        <f t="shared" si="3"/>
        <v/>
      </c>
      <c r="P201" s="180"/>
      <c r="Q201" s="181"/>
      <c r="R201" s="181"/>
      <c r="S201" s="182" t="str">
        <f t="shared" si="4"/>
        <v/>
      </c>
      <c r="T201" s="207" t="str">
        <f t="shared" si="5"/>
        <v/>
      </c>
      <c r="U201" s="183" t="str">
        <f t="shared" ref="U201:U250" si="20">+CONCATENATE(AL201," ",AM201)</f>
        <v xml:space="preserve">   </v>
      </c>
      <c r="V201" s="184" t="str">
        <f t="shared" si="6"/>
        <v xml:space="preserve"> </v>
      </c>
      <c r="W201" s="185" t="str">
        <f t="shared" si="7"/>
        <v/>
      </c>
      <c r="X201" s="209" t="str">
        <f>IF(E201="","",W201*VLOOKUP(2020-H201,Masterh!C$17:D$72,2,FALSE))</f>
        <v/>
      </c>
      <c r="Y201" s="73"/>
      <c r="AA201" s="37"/>
      <c r="AB201" s="32" t="e">
        <f>IF(E201="H",T201-HLOOKUP(V201,Masterh!$C$1:$CX$9,2,FALSE),T201-HLOOKUP(V201,Masterf!$C$1:$CD$9,2,FALSE))</f>
        <v>#VALUE!</v>
      </c>
      <c r="AC201" s="32" t="e">
        <f>IF(E201="H",T201-HLOOKUP(V201,Masterh!$C$1:$CX$9,3,FALSE),T201-HLOOKUP(V201,Masterf!$C$1:$CD$9,3,FALSE))</f>
        <v>#VALUE!</v>
      </c>
      <c r="AD201" s="32" t="e">
        <f>IF(E201="H",T201-HLOOKUP(V201,Masterh!$C$1:$CX$9,4,FALSE),T201-HLOOKUP(V201,Masterf!$C$1:$CD$9,4,FALSE))</f>
        <v>#VALUE!</v>
      </c>
      <c r="AE201" s="32" t="e">
        <f>IF(E201="H",T201-HLOOKUP(V201,Masterh!$C$1:$CX$9,5,FALSE),T201-HLOOKUP(V201,Masterf!$C$1:$CD$9,5,FALSE))</f>
        <v>#VALUE!</v>
      </c>
      <c r="AF201" s="32" t="e">
        <f>IF(E201="H",T201-HLOOKUP(V201,Masterh!$C$1:$CX$9,6,FALSE),T201-HLOOKUP(V201,Masterf!$C$1:$CD$9,6,FALSE))</f>
        <v>#VALUE!</v>
      </c>
      <c r="AG201" s="32" t="e">
        <f>IF(E201="H",T201-HLOOKUP(V201,Masterh!$C$1:$CX$9,7,FALSE),T201-HLOOKUP(V201,Masterf!$C$1:$CD$9,7,FALSE))</f>
        <v>#VALUE!</v>
      </c>
      <c r="AH201" s="32" t="e">
        <f>IF(E201="H",T201-HLOOKUP(V201,Masterh!$C$1:$CX$9,8,FALSE),T201-HLOOKUP(V201,Masterf!$C$1:$CD$9,8,FALSE))</f>
        <v>#VALUE!</v>
      </c>
      <c r="AI201" s="32" t="e">
        <f>IF(E201="H",T201-HLOOKUP(V201,Masterh!$C$1:$CX$9,9,FALSE),T201-HLOOKUP(V201,Masterf!$C$1:$CD$9,9,FALSE))</f>
        <v>#VALUE!</v>
      </c>
      <c r="AJ201" s="51" t="str">
        <f t="shared" si="17"/>
        <v xml:space="preserve"> </v>
      </c>
      <c r="AK201" s="37"/>
      <c r="AL201" s="52" t="str">
        <f t="shared" si="18"/>
        <v xml:space="preserve"> </v>
      </c>
      <c r="AM201" s="53" t="str">
        <f t="shared" si="19"/>
        <v xml:space="preserve"> </v>
      </c>
      <c r="AN201" s="37" t="e">
        <f>IF(AND(H201&lt;1920),VLOOKUP(K201,Masterh!$F$11:$P$29,11),IF(AND(H201&gt;=1920,H201&lt;1941),VLOOKUP(K201,Masterh!$F$11:$P$29,11),IF(AND(H201&gt;=1941,H201&lt;1946),VLOOKUP(K201,Masterh!$F$11:$P$29,10),IF(AND(H201&gt;=1946,H201&lt;1951),VLOOKUP(K201,Masterh!$F$11:$P$29,9),IF(AND(H201&gt;=1951,H201&lt;1956),VLOOKUP(K201,Masterh!$F$11:$P$29,8),IF(AND(H201&gt;=1956,H201&lt;1961),VLOOKUP(K201,Masterh!$F$11:$P$29,7),IF(AND(H201&gt;=1961,H201&lt;1966),VLOOKUP(K201,Masterh!$F$11:$P$29,6),IF(AND(H201&gt;=1966,H201&lt;1971),VLOOKUP(K201,Masterh!$F$11:$P$29,5),IF(AND(H201&gt;=1971,H201&lt;1976),VLOOKUP(K201,Masterh!$F$11:$P$29,4),IF(AND(H201&gt;=1976,H201&lt;1981),VLOOKUP(K201,Masterh!$F$11:$P$29,3),IF(AND(H201&gt;=1981,H201&lt;1986),VLOOKUP(K201,Masterh!$F$11:$P$29,2),"SENIOR")))))))))))</f>
        <v>#N/A</v>
      </c>
      <c r="AO201" s="37" t="e">
        <f>IF(AND(H201&lt;1951),VLOOKUP(K201,Masterf!$F$11:$N$25,9),IF(AND(H201&gt;=1951,H201&lt;1956),VLOOKUP(K201,Masterf!$F$11:$N$25,8),IF(AND(H201&gt;=1956,H201&lt;1961),VLOOKUP(K201,Masterf!$F$11:$N$25,7),IF(AND(H201&gt;=1961,H201&lt;1966),VLOOKUP(K201,Masterf!$F$11:$N$25,6),IF(AND(H201&gt;=1966,H201&lt;1971),VLOOKUP(K201,Masterf!$F$11:$N$25,5),IF(AND(H201&gt;=1971,H201&lt;1976),VLOOKUP(K201,Masterf!$F$11:$N$25,4),IF(AND(H201&gt;=1976,H201&lt;1981),VLOOKUP(K201,Masterf!$F$11:$N$25,3),IF(AND(H201&gt;=1981,H201&lt;1986),VLOOKUP(K201,Masterf!$F$11:$N$25,2),"SENIOR"))))))))</f>
        <v>#N/A</v>
      </c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</row>
    <row r="202" spans="2:124" s="5" customFormat="1" ht="30" customHeight="1" x14ac:dyDescent="0.2">
      <c r="B202" s="170"/>
      <c r="C202" s="171"/>
      <c r="D202" s="172"/>
      <c r="E202" s="173"/>
      <c r="F202" s="174" t="s">
        <v>30</v>
      </c>
      <c r="G202" s="175" t="s">
        <v>30</v>
      </c>
      <c r="H202" s="176"/>
      <c r="I202" s="177"/>
      <c r="J202" s="178" t="s">
        <v>30</v>
      </c>
      <c r="K202" s="179"/>
      <c r="L202" s="180"/>
      <c r="M202" s="181"/>
      <c r="N202" s="181"/>
      <c r="O202" s="182" t="str">
        <f t="shared" si="3"/>
        <v/>
      </c>
      <c r="P202" s="180"/>
      <c r="Q202" s="181"/>
      <c r="R202" s="181"/>
      <c r="S202" s="182" t="str">
        <f t="shared" si="4"/>
        <v/>
      </c>
      <c r="T202" s="207" t="str">
        <f t="shared" si="5"/>
        <v/>
      </c>
      <c r="U202" s="183" t="str">
        <f t="shared" si="20"/>
        <v xml:space="preserve">   </v>
      </c>
      <c r="V202" s="184" t="str">
        <f t="shared" si="6"/>
        <v xml:space="preserve"> </v>
      </c>
      <c r="W202" s="185" t="str">
        <f t="shared" si="7"/>
        <v/>
      </c>
      <c r="X202" s="209" t="str">
        <f>IF(E202="","",W202*VLOOKUP(2020-H202,Masterh!C$17:D$72,2,FALSE))</f>
        <v/>
      </c>
      <c r="Y202" s="73"/>
      <c r="AA202" s="37"/>
      <c r="AB202" s="32" t="e">
        <f>IF(E202="H",T202-HLOOKUP(V202,Masterh!$C$1:$CX$9,2,FALSE),T202-HLOOKUP(V202,Masterf!$C$1:$CD$9,2,FALSE))</f>
        <v>#VALUE!</v>
      </c>
      <c r="AC202" s="32" t="e">
        <f>IF(E202="H",T202-HLOOKUP(V202,Masterh!$C$1:$CX$9,3,FALSE),T202-HLOOKUP(V202,Masterf!$C$1:$CD$9,3,FALSE))</f>
        <v>#VALUE!</v>
      </c>
      <c r="AD202" s="32" t="e">
        <f>IF(E202="H",T202-HLOOKUP(V202,Masterh!$C$1:$CX$9,4,FALSE),T202-HLOOKUP(V202,Masterf!$C$1:$CD$9,4,FALSE))</f>
        <v>#VALUE!</v>
      </c>
      <c r="AE202" s="32" t="e">
        <f>IF(E202="H",T202-HLOOKUP(V202,Masterh!$C$1:$CX$9,5,FALSE),T202-HLOOKUP(V202,Masterf!$C$1:$CD$9,5,FALSE))</f>
        <v>#VALUE!</v>
      </c>
      <c r="AF202" s="32" t="e">
        <f>IF(E202="H",T202-HLOOKUP(V202,Masterh!$C$1:$CX$9,6,FALSE),T202-HLOOKUP(V202,Masterf!$C$1:$CD$9,6,FALSE))</f>
        <v>#VALUE!</v>
      </c>
      <c r="AG202" s="32" t="e">
        <f>IF(E202="H",T202-HLOOKUP(V202,Masterh!$C$1:$CX$9,7,FALSE),T202-HLOOKUP(V202,Masterf!$C$1:$CD$9,7,FALSE))</f>
        <v>#VALUE!</v>
      </c>
      <c r="AH202" s="32" t="e">
        <f>IF(E202="H",T202-HLOOKUP(V202,Masterh!$C$1:$CX$9,8,FALSE),T202-HLOOKUP(V202,Masterf!$C$1:$CD$9,8,FALSE))</f>
        <v>#VALUE!</v>
      </c>
      <c r="AI202" s="32" t="e">
        <f>IF(E202="H",T202-HLOOKUP(V202,Masterh!$C$1:$CX$9,9,FALSE),T202-HLOOKUP(V202,Masterf!$C$1:$CD$9,9,FALSE))</f>
        <v>#VALUE!</v>
      </c>
      <c r="AJ202" s="51" t="str">
        <f t="shared" si="17"/>
        <v xml:space="preserve"> </v>
      </c>
      <c r="AK202" s="37"/>
      <c r="AL202" s="52" t="str">
        <f t="shared" si="18"/>
        <v xml:space="preserve"> </v>
      </c>
      <c r="AM202" s="53" t="str">
        <f t="shared" si="19"/>
        <v xml:space="preserve"> </v>
      </c>
      <c r="AN202" s="37" t="e">
        <f>IF(AND(H202&lt;1920),VLOOKUP(K202,Masterh!$F$11:$P$29,11),IF(AND(H202&gt;=1920,H202&lt;1941),VLOOKUP(K202,Masterh!$F$11:$P$29,11),IF(AND(H202&gt;=1941,H202&lt;1946),VLOOKUP(K202,Masterh!$F$11:$P$29,10),IF(AND(H202&gt;=1946,H202&lt;1951),VLOOKUP(K202,Masterh!$F$11:$P$29,9),IF(AND(H202&gt;=1951,H202&lt;1956),VLOOKUP(K202,Masterh!$F$11:$P$29,8),IF(AND(H202&gt;=1956,H202&lt;1961),VLOOKUP(K202,Masterh!$F$11:$P$29,7),IF(AND(H202&gt;=1961,H202&lt;1966),VLOOKUP(K202,Masterh!$F$11:$P$29,6),IF(AND(H202&gt;=1966,H202&lt;1971),VLOOKUP(K202,Masterh!$F$11:$P$29,5),IF(AND(H202&gt;=1971,H202&lt;1976),VLOOKUP(K202,Masterh!$F$11:$P$29,4),IF(AND(H202&gt;=1976,H202&lt;1981),VLOOKUP(K202,Masterh!$F$11:$P$29,3),IF(AND(H202&gt;=1981,H202&lt;1986),VLOOKUP(K202,Masterh!$F$11:$P$29,2),"SENIOR")))))))))))</f>
        <v>#N/A</v>
      </c>
      <c r="AO202" s="37" t="e">
        <f>IF(AND(H202&lt;1951),VLOOKUP(K202,Masterf!$F$11:$N$25,9),IF(AND(H202&gt;=1951,H202&lt;1956),VLOOKUP(K202,Masterf!$F$11:$N$25,8),IF(AND(H202&gt;=1956,H202&lt;1961),VLOOKUP(K202,Masterf!$F$11:$N$25,7),IF(AND(H202&gt;=1961,H202&lt;1966),VLOOKUP(K202,Masterf!$F$11:$N$25,6),IF(AND(H202&gt;=1966,H202&lt;1971),VLOOKUP(K202,Masterf!$F$11:$N$25,5),IF(AND(H202&gt;=1971,H202&lt;1976),VLOOKUP(K202,Masterf!$F$11:$N$25,4),IF(AND(H202&gt;=1976,H202&lt;1981),VLOOKUP(K202,Masterf!$F$11:$N$25,3),IF(AND(H202&gt;=1981,H202&lt;1986),VLOOKUP(K202,Masterf!$F$11:$N$25,2),"SENIOR"))))))))</f>
        <v>#N/A</v>
      </c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</row>
    <row r="203" spans="2:124" s="5" customFormat="1" ht="30" customHeight="1" x14ac:dyDescent="0.2">
      <c r="B203" s="170"/>
      <c r="C203" s="171"/>
      <c r="D203" s="172"/>
      <c r="E203" s="173"/>
      <c r="F203" s="174" t="s">
        <v>30</v>
      </c>
      <c r="G203" s="175" t="s">
        <v>30</v>
      </c>
      <c r="H203" s="176"/>
      <c r="I203" s="177"/>
      <c r="J203" s="178" t="s">
        <v>30</v>
      </c>
      <c r="K203" s="179"/>
      <c r="L203" s="180"/>
      <c r="M203" s="181"/>
      <c r="N203" s="181"/>
      <c r="O203" s="182" t="str">
        <f t="shared" si="3"/>
        <v/>
      </c>
      <c r="P203" s="180"/>
      <c r="Q203" s="181"/>
      <c r="R203" s="181"/>
      <c r="S203" s="182" t="str">
        <f t="shared" si="4"/>
        <v/>
      </c>
      <c r="T203" s="207" t="str">
        <f t="shared" si="5"/>
        <v/>
      </c>
      <c r="U203" s="183" t="str">
        <f t="shared" si="20"/>
        <v xml:space="preserve">   </v>
      </c>
      <c r="V203" s="184" t="str">
        <f t="shared" si="6"/>
        <v xml:space="preserve"> </v>
      </c>
      <c r="W203" s="185" t="str">
        <f t="shared" si="7"/>
        <v/>
      </c>
      <c r="X203" s="209" t="str">
        <f>IF(E203="","",W203*VLOOKUP(2020-H203,Masterh!C$17:D$72,2,FALSE))</f>
        <v/>
      </c>
      <c r="Y203" s="73"/>
      <c r="AA203" s="37"/>
      <c r="AB203" s="32" t="e">
        <f>IF(E203="H",T203-HLOOKUP(V203,Masterh!$C$1:$CX$9,2,FALSE),T203-HLOOKUP(V203,Masterf!$C$1:$CD$9,2,FALSE))</f>
        <v>#VALUE!</v>
      </c>
      <c r="AC203" s="32" t="e">
        <f>IF(E203="H",T203-HLOOKUP(V203,Masterh!$C$1:$CX$9,3,FALSE),T203-HLOOKUP(V203,Masterf!$C$1:$CD$9,3,FALSE))</f>
        <v>#VALUE!</v>
      </c>
      <c r="AD203" s="32" t="e">
        <f>IF(E203="H",T203-HLOOKUP(V203,Masterh!$C$1:$CX$9,4,FALSE),T203-HLOOKUP(V203,Masterf!$C$1:$CD$9,4,FALSE))</f>
        <v>#VALUE!</v>
      </c>
      <c r="AE203" s="32" t="e">
        <f>IF(E203="H",T203-HLOOKUP(V203,Masterh!$C$1:$CX$9,5,FALSE),T203-HLOOKUP(V203,Masterf!$C$1:$CD$9,5,FALSE))</f>
        <v>#VALUE!</v>
      </c>
      <c r="AF203" s="32" t="e">
        <f>IF(E203="H",T203-HLOOKUP(V203,Masterh!$C$1:$CX$9,6,FALSE),T203-HLOOKUP(V203,Masterf!$C$1:$CD$9,6,FALSE))</f>
        <v>#VALUE!</v>
      </c>
      <c r="AG203" s="32" t="e">
        <f>IF(E203="H",T203-HLOOKUP(V203,Masterh!$C$1:$CX$9,7,FALSE),T203-HLOOKUP(V203,Masterf!$C$1:$CD$9,7,FALSE))</f>
        <v>#VALUE!</v>
      </c>
      <c r="AH203" s="32" t="e">
        <f>IF(E203="H",T203-HLOOKUP(V203,Masterh!$C$1:$CX$9,8,FALSE),T203-HLOOKUP(V203,Masterf!$C$1:$CD$9,8,FALSE))</f>
        <v>#VALUE!</v>
      </c>
      <c r="AI203" s="32" t="e">
        <f>IF(E203="H",T203-HLOOKUP(V203,Masterh!$C$1:$CX$9,9,FALSE),T203-HLOOKUP(V203,Masterf!$C$1:$CD$9,9,FALSE))</f>
        <v>#VALUE!</v>
      </c>
      <c r="AJ203" s="51" t="str">
        <f t="shared" si="17"/>
        <v xml:space="preserve"> </v>
      </c>
      <c r="AK203" s="37"/>
      <c r="AL203" s="52" t="str">
        <f t="shared" si="18"/>
        <v xml:space="preserve"> </v>
      </c>
      <c r="AM203" s="53" t="str">
        <f t="shared" si="19"/>
        <v xml:space="preserve"> </v>
      </c>
      <c r="AN203" s="37" t="e">
        <f>IF(AND(H203&lt;1920),VLOOKUP(K203,Masterh!$F$11:$P$29,11),IF(AND(H203&gt;=1920,H203&lt;1941),VLOOKUP(K203,Masterh!$F$11:$P$29,11),IF(AND(H203&gt;=1941,H203&lt;1946),VLOOKUP(K203,Masterh!$F$11:$P$29,10),IF(AND(H203&gt;=1946,H203&lt;1951),VLOOKUP(K203,Masterh!$F$11:$P$29,9),IF(AND(H203&gt;=1951,H203&lt;1956),VLOOKUP(K203,Masterh!$F$11:$P$29,8),IF(AND(H203&gt;=1956,H203&lt;1961),VLOOKUP(K203,Masterh!$F$11:$P$29,7),IF(AND(H203&gt;=1961,H203&lt;1966),VLOOKUP(K203,Masterh!$F$11:$P$29,6),IF(AND(H203&gt;=1966,H203&lt;1971),VLOOKUP(K203,Masterh!$F$11:$P$29,5),IF(AND(H203&gt;=1971,H203&lt;1976),VLOOKUP(K203,Masterh!$F$11:$P$29,4),IF(AND(H203&gt;=1976,H203&lt;1981),VLOOKUP(K203,Masterh!$F$11:$P$29,3),IF(AND(H203&gt;=1981,H203&lt;1986),VLOOKUP(K203,Masterh!$F$11:$P$29,2),"SENIOR")))))))))))</f>
        <v>#N/A</v>
      </c>
      <c r="AO203" s="37" t="e">
        <f>IF(AND(H203&lt;1951),VLOOKUP(K203,Masterf!$F$11:$N$25,9),IF(AND(H203&gt;=1951,H203&lt;1956),VLOOKUP(K203,Masterf!$F$11:$N$25,8),IF(AND(H203&gt;=1956,H203&lt;1961),VLOOKUP(K203,Masterf!$F$11:$N$25,7),IF(AND(H203&gt;=1961,H203&lt;1966),VLOOKUP(K203,Masterf!$F$11:$N$25,6),IF(AND(H203&gt;=1966,H203&lt;1971),VLOOKUP(K203,Masterf!$F$11:$N$25,5),IF(AND(H203&gt;=1971,H203&lt;1976),VLOOKUP(K203,Masterf!$F$11:$N$25,4),IF(AND(H203&gt;=1976,H203&lt;1981),VLOOKUP(K203,Masterf!$F$11:$N$25,3),IF(AND(H203&gt;=1981,H203&lt;1986),VLOOKUP(K203,Masterf!$F$11:$N$25,2),"SENIOR"))))))))</f>
        <v>#N/A</v>
      </c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</row>
    <row r="204" spans="2:124" s="5" customFormat="1" ht="30" customHeight="1" x14ac:dyDescent="0.2">
      <c r="B204" s="170"/>
      <c r="C204" s="171"/>
      <c r="D204" s="172"/>
      <c r="E204" s="173"/>
      <c r="F204" s="174" t="s">
        <v>30</v>
      </c>
      <c r="G204" s="175" t="s">
        <v>30</v>
      </c>
      <c r="H204" s="176"/>
      <c r="I204" s="177"/>
      <c r="J204" s="178"/>
      <c r="K204" s="179"/>
      <c r="L204" s="180"/>
      <c r="M204" s="181"/>
      <c r="N204" s="181"/>
      <c r="O204" s="182" t="str">
        <f t="shared" si="3"/>
        <v/>
      </c>
      <c r="P204" s="180"/>
      <c r="Q204" s="181"/>
      <c r="R204" s="181"/>
      <c r="S204" s="182" t="str">
        <f t="shared" si="4"/>
        <v/>
      </c>
      <c r="T204" s="207" t="str">
        <f t="shared" si="5"/>
        <v/>
      </c>
      <c r="U204" s="183" t="str">
        <f t="shared" si="20"/>
        <v xml:space="preserve">   </v>
      </c>
      <c r="V204" s="184" t="str">
        <f t="shared" si="6"/>
        <v xml:space="preserve"> </v>
      </c>
      <c r="W204" s="185" t="str">
        <f t="shared" si="7"/>
        <v/>
      </c>
      <c r="X204" s="209" t="str">
        <f>IF(E204="","",W204*VLOOKUP(2020-H204,Masterh!C$17:D$72,2,FALSE))</f>
        <v/>
      </c>
      <c r="Y204" s="73"/>
      <c r="AA204" s="37"/>
      <c r="AB204" s="32" t="e">
        <f>IF(E204="H",T204-HLOOKUP(V204,Masterh!$C$1:$CX$9,2,FALSE),T204-HLOOKUP(V204,Masterf!$C$1:$CD$9,2,FALSE))</f>
        <v>#VALUE!</v>
      </c>
      <c r="AC204" s="32" t="e">
        <f>IF(E204="H",T204-HLOOKUP(V204,Masterh!$C$1:$CX$9,3,FALSE),T204-HLOOKUP(V204,Masterf!$C$1:$CD$9,3,FALSE))</f>
        <v>#VALUE!</v>
      </c>
      <c r="AD204" s="32" t="e">
        <f>IF(E204="H",T204-HLOOKUP(V204,Masterh!$C$1:$CX$9,4,FALSE),T204-HLOOKUP(V204,Masterf!$C$1:$CD$9,4,FALSE))</f>
        <v>#VALUE!</v>
      </c>
      <c r="AE204" s="32" t="e">
        <f>IF(E204="H",T204-HLOOKUP(V204,Masterh!$C$1:$CX$9,5,FALSE),T204-HLOOKUP(V204,Masterf!$C$1:$CD$9,5,FALSE))</f>
        <v>#VALUE!</v>
      </c>
      <c r="AF204" s="32" t="e">
        <f>IF(E204="H",T204-HLOOKUP(V204,Masterh!$C$1:$CX$9,6,FALSE),T204-HLOOKUP(V204,Masterf!$C$1:$CD$9,6,FALSE))</f>
        <v>#VALUE!</v>
      </c>
      <c r="AG204" s="32" t="e">
        <f>IF(E204="H",T204-HLOOKUP(V204,Masterh!$C$1:$CX$9,7,FALSE),T204-HLOOKUP(V204,Masterf!$C$1:$CD$9,7,FALSE))</f>
        <v>#VALUE!</v>
      </c>
      <c r="AH204" s="32" t="e">
        <f>IF(E204="H",T204-HLOOKUP(V204,Masterh!$C$1:$CX$9,8,FALSE),T204-HLOOKUP(V204,Masterf!$C$1:$CD$9,8,FALSE))</f>
        <v>#VALUE!</v>
      </c>
      <c r="AI204" s="32" t="e">
        <f>IF(E204="H",T204-HLOOKUP(V204,Masterh!$C$1:$CX$9,9,FALSE),T204-HLOOKUP(V204,Masterf!$C$1:$CD$9,9,FALSE))</f>
        <v>#VALUE!</v>
      </c>
      <c r="AJ204" s="51" t="str">
        <f t="shared" si="17"/>
        <v xml:space="preserve"> </v>
      </c>
      <c r="AK204" s="37"/>
      <c r="AL204" s="52" t="str">
        <f t="shared" si="18"/>
        <v xml:space="preserve"> </v>
      </c>
      <c r="AM204" s="53" t="str">
        <f t="shared" si="19"/>
        <v xml:space="preserve"> </v>
      </c>
      <c r="AN204" s="37" t="e">
        <f>IF(AND(H204&lt;1920),VLOOKUP(K204,Masterh!$F$11:$P$29,11),IF(AND(H204&gt;=1920,H204&lt;1941),VLOOKUP(K204,Masterh!$F$11:$P$29,11),IF(AND(H204&gt;=1941,H204&lt;1946),VLOOKUP(K204,Masterh!$F$11:$P$29,10),IF(AND(H204&gt;=1946,H204&lt;1951),VLOOKUP(K204,Masterh!$F$11:$P$29,9),IF(AND(H204&gt;=1951,H204&lt;1956),VLOOKUP(K204,Masterh!$F$11:$P$29,8),IF(AND(H204&gt;=1956,H204&lt;1961),VLOOKUP(K204,Masterh!$F$11:$P$29,7),IF(AND(H204&gt;=1961,H204&lt;1966),VLOOKUP(K204,Masterh!$F$11:$P$29,6),IF(AND(H204&gt;=1966,H204&lt;1971),VLOOKUP(K204,Masterh!$F$11:$P$29,5),IF(AND(H204&gt;=1971,H204&lt;1976),VLOOKUP(K204,Masterh!$F$11:$P$29,4),IF(AND(H204&gt;=1976,H204&lt;1981),VLOOKUP(K204,Masterh!$F$11:$P$29,3),IF(AND(H204&gt;=1981,H204&lt;1986),VLOOKUP(K204,Masterh!$F$11:$P$29,2),"SENIOR")))))))))))</f>
        <v>#N/A</v>
      </c>
      <c r="AO204" s="37" t="e">
        <f>IF(AND(H204&lt;1951),VLOOKUP(K204,Masterf!$F$11:$N$25,9),IF(AND(H204&gt;=1951,H204&lt;1956),VLOOKUP(K204,Masterf!$F$11:$N$25,8),IF(AND(H204&gt;=1956,H204&lt;1961),VLOOKUP(K204,Masterf!$F$11:$N$25,7),IF(AND(H204&gt;=1961,H204&lt;1966),VLOOKUP(K204,Masterf!$F$11:$N$25,6),IF(AND(H204&gt;=1966,H204&lt;1971),VLOOKUP(K204,Masterf!$F$11:$N$25,5),IF(AND(H204&gt;=1971,H204&lt;1976),VLOOKUP(K204,Masterf!$F$11:$N$25,4),IF(AND(H204&gt;=1976,H204&lt;1981),VLOOKUP(K204,Masterf!$F$11:$N$25,3),IF(AND(H204&gt;=1981,H204&lt;1986),VLOOKUP(K204,Masterf!$F$11:$N$25,2),"SENIOR"))))))))</f>
        <v>#N/A</v>
      </c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</row>
    <row r="205" spans="2:124" s="5" customFormat="1" ht="30" customHeight="1" x14ac:dyDescent="0.2">
      <c r="B205" s="170"/>
      <c r="C205" s="171"/>
      <c r="D205" s="172"/>
      <c r="E205" s="173"/>
      <c r="F205" s="174" t="s">
        <v>30</v>
      </c>
      <c r="G205" s="175" t="s">
        <v>30</v>
      </c>
      <c r="H205" s="176"/>
      <c r="I205" s="177"/>
      <c r="J205" s="178"/>
      <c r="K205" s="179"/>
      <c r="L205" s="180"/>
      <c r="M205" s="181"/>
      <c r="N205" s="181"/>
      <c r="O205" s="182" t="str">
        <f t="shared" si="3"/>
        <v/>
      </c>
      <c r="P205" s="180"/>
      <c r="Q205" s="181"/>
      <c r="R205" s="181"/>
      <c r="S205" s="182" t="str">
        <f t="shared" si="4"/>
        <v/>
      </c>
      <c r="T205" s="207" t="str">
        <f t="shared" si="5"/>
        <v/>
      </c>
      <c r="U205" s="183" t="str">
        <f t="shared" si="20"/>
        <v xml:space="preserve">   </v>
      </c>
      <c r="V205" s="184" t="str">
        <f t="shared" si="6"/>
        <v xml:space="preserve"> </v>
      </c>
      <c r="W205" s="185" t="str">
        <f t="shared" si="7"/>
        <v/>
      </c>
      <c r="X205" s="209" t="str">
        <f>IF(E205="","",W205*VLOOKUP(2020-H205,Masterh!C$17:D$72,2,FALSE))</f>
        <v/>
      </c>
      <c r="Y205" s="73"/>
      <c r="AA205" s="37"/>
      <c r="AB205" s="32" t="e">
        <f>IF(E205="H",T205-HLOOKUP(V205,Masterh!$C$1:$CX$9,2,FALSE),T205-HLOOKUP(V205,Masterf!$C$1:$CD$9,2,FALSE))</f>
        <v>#VALUE!</v>
      </c>
      <c r="AC205" s="32" t="e">
        <f>IF(E205="H",T205-HLOOKUP(V205,Masterh!$C$1:$CX$9,3,FALSE),T205-HLOOKUP(V205,Masterf!$C$1:$CD$9,3,FALSE))</f>
        <v>#VALUE!</v>
      </c>
      <c r="AD205" s="32" t="e">
        <f>IF(E205="H",T205-HLOOKUP(V205,Masterh!$C$1:$CX$9,4,FALSE),T205-HLOOKUP(V205,Masterf!$C$1:$CD$9,4,FALSE))</f>
        <v>#VALUE!</v>
      </c>
      <c r="AE205" s="32" t="e">
        <f>IF(E205="H",T205-HLOOKUP(V205,Masterh!$C$1:$CX$9,5,FALSE),T205-HLOOKUP(V205,Masterf!$C$1:$CD$9,5,FALSE))</f>
        <v>#VALUE!</v>
      </c>
      <c r="AF205" s="32" t="e">
        <f>IF(E205="H",T205-HLOOKUP(V205,Masterh!$C$1:$CX$9,6,FALSE),T205-HLOOKUP(V205,Masterf!$C$1:$CD$9,6,FALSE))</f>
        <v>#VALUE!</v>
      </c>
      <c r="AG205" s="32" t="e">
        <f>IF(E205="H",T205-HLOOKUP(V205,Masterh!$C$1:$CX$9,7,FALSE),T205-HLOOKUP(V205,Masterf!$C$1:$CD$9,7,FALSE))</f>
        <v>#VALUE!</v>
      </c>
      <c r="AH205" s="32" t="e">
        <f>IF(E205="H",T205-HLOOKUP(V205,Masterh!$C$1:$CX$9,8,FALSE),T205-HLOOKUP(V205,Masterf!$C$1:$CD$9,8,FALSE))</f>
        <v>#VALUE!</v>
      </c>
      <c r="AI205" s="32" t="e">
        <f>IF(E205="H",T205-HLOOKUP(V205,Masterh!$C$1:$CX$9,9,FALSE),T205-HLOOKUP(V205,Masterf!$C$1:$CD$9,9,FALSE))</f>
        <v>#VALUE!</v>
      </c>
      <c r="AJ205" s="51" t="str">
        <f t="shared" si="17"/>
        <v xml:space="preserve"> </v>
      </c>
      <c r="AK205" s="37"/>
      <c r="AL205" s="52" t="str">
        <f t="shared" si="18"/>
        <v xml:space="preserve"> </v>
      </c>
      <c r="AM205" s="53" t="str">
        <f t="shared" si="19"/>
        <v xml:space="preserve"> </v>
      </c>
      <c r="AN205" s="37" t="e">
        <f>IF(AND(H205&lt;1920),VLOOKUP(K205,Masterh!$F$11:$P$29,11),IF(AND(H205&gt;=1920,H205&lt;1941),VLOOKUP(K205,Masterh!$F$11:$P$29,11),IF(AND(H205&gt;=1941,H205&lt;1946),VLOOKUP(K205,Masterh!$F$11:$P$29,10),IF(AND(H205&gt;=1946,H205&lt;1951),VLOOKUP(K205,Masterh!$F$11:$P$29,9),IF(AND(H205&gt;=1951,H205&lt;1956),VLOOKUP(K205,Masterh!$F$11:$P$29,8),IF(AND(H205&gt;=1956,H205&lt;1961),VLOOKUP(K205,Masterh!$F$11:$P$29,7),IF(AND(H205&gt;=1961,H205&lt;1966),VLOOKUP(K205,Masterh!$F$11:$P$29,6),IF(AND(H205&gt;=1966,H205&lt;1971),VLOOKUP(K205,Masterh!$F$11:$P$29,5),IF(AND(H205&gt;=1971,H205&lt;1976),VLOOKUP(K205,Masterh!$F$11:$P$29,4),IF(AND(H205&gt;=1976,H205&lt;1981),VLOOKUP(K205,Masterh!$F$11:$P$29,3),IF(AND(H205&gt;=1981,H205&lt;1986),VLOOKUP(K205,Masterh!$F$11:$P$29,2),"SENIOR")))))))))))</f>
        <v>#N/A</v>
      </c>
      <c r="AO205" s="37" t="e">
        <f>IF(AND(H205&lt;1951),VLOOKUP(K205,Masterf!$F$11:$N$25,9),IF(AND(H205&gt;=1951,H205&lt;1956),VLOOKUP(K205,Masterf!$F$11:$N$25,8),IF(AND(H205&gt;=1956,H205&lt;1961),VLOOKUP(K205,Masterf!$F$11:$N$25,7),IF(AND(H205&gt;=1961,H205&lt;1966),VLOOKUP(K205,Masterf!$F$11:$N$25,6),IF(AND(H205&gt;=1966,H205&lt;1971),VLOOKUP(K205,Masterf!$F$11:$N$25,5),IF(AND(H205&gt;=1971,H205&lt;1976),VLOOKUP(K205,Masterf!$F$11:$N$25,4),IF(AND(H205&gt;=1976,H205&lt;1981),VLOOKUP(K205,Masterf!$F$11:$N$25,3),IF(AND(H205&gt;=1981,H205&lt;1986),VLOOKUP(K205,Masterf!$F$11:$N$25,2),"SENIOR"))))))))</f>
        <v>#N/A</v>
      </c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</row>
    <row r="206" spans="2:124" s="5" customFormat="1" ht="30" customHeight="1" x14ac:dyDescent="0.2">
      <c r="B206" s="170"/>
      <c r="C206" s="171"/>
      <c r="D206" s="172"/>
      <c r="E206" s="173"/>
      <c r="F206" s="174" t="s">
        <v>30</v>
      </c>
      <c r="G206" s="175" t="s">
        <v>30</v>
      </c>
      <c r="H206" s="176"/>
      <c r="I206" s="177"/>
      <c r="J206" s="178"/>
      <c r="K206" s="179"/>
      <c r="L206" s="180"/>
      <c r="M206" s="181"/>
      <c r="N206" s="181"/>
      <c r="O206" s="182" t="str">
        <f t="shared" si="3"/>
        <v/>
      </c>
      <c r="P206" s="180"/>
      <c r="Q206" s="181"/>
      <c r="R206" s="181"/>
      <c r="S206" s="182" t="str">
        <f t="shared" si="4"/>
        <v/>
      </c>
      <c r="T206" s="207" t="str">
        <f t="shared" si="5"/>
        <v/>
      </c>
      <c r="U206" s="183" t="str">
        <f t="shared" si="20"/>
        <v xml:space="preserve">   </v>
      </c>
      <c r="V206" s="184" t="str">
        <f t="shared" si="6"/>
        <v xml:space="preserve"> </v>
      </c>
      <c r="W206" s="185" t="str">
        <f t="shared" si="7"/>
        <v/>
      </c>
      <c r="X206" s="209" t="str">
        <f>IF(E206="","",W206*VLOOKUP(2020-H206,Masterh!C$17:D$72,2,FALSE))</f>
        <v/>
      </c>
      <c r="Y206" s="73"/>
      <c r="AA206" s="37"/>
      <c r="AB206" s="32" t="e">
        <f>IF(E206="H",T206-HLOOKUP(V206,Masterh!$C$1:$CX$9,2,FALSE),T206-HLOOKUP(V206,Masterf!$C$1:$CD$9,2,FALSE))</f>
        <v>#VALUE!</v>
      </c>
      <c r="AC206" s="32" t="e">
        <f>IF(E206="H",T206-HLOOKUP(V206,Masterh!$C$1:$CX$9,3,FALSE),T206-HLOOKUP(V206,Masterf!$C$1:$CD$9,3,FALSE))</f>
        <v>#VALUE!</v>
      </c>
      <c r="AD206" s="32" t="e">
        <f>IF(E206="H",T206-HLOOKUP(V206,Masterh!$C$1:$CX$9,4,FALSE),T206-HLOOKUP(V206,Masterf!$C$1:$CD$9,4,FALSE))</f>
        <v>#VALUE!</v>
      </c>
      <c r="AE206" s="32" t="e">
        <f>IF(E206="H",T206-HLOOKUP(V206,Masterh!$C$1:$CX$9,5,FALSE),T206-HLOOKUP(V206,Masterf!$C$1:$CD$9,5,FALSE))</f>
        <v>#VALUE!</v>
      </c>
      <c r="AF206" s="32" t="e">
        <f>IF(E206="H",T206-HLOOKUP(V206,Masterh!$C$1:$CX$9,6,FALSE),T206-HLOOKUP(V206,Masterf!$C$1:$CD$9,6,FALSE))</f>
        <v>#VALUE!</v>
      </c>
      <c r="AG206" s="32" t="e">
        <f>IF(E206="H",T206-HLOOKUP(V206,Masterh!$C$1:$CX$9,7,FALSE),T206-HLOOKUP(V206,Masterf!$C$1:$CD$9,7,FALSE))</f>
        <v>#VALUE!</v>
      </c>
      <c r="AH206" s="32" t="e">
        <f>IF(E206="H",T206-HLOOKUP(V206,Masterh!$C$1:$CX$9,8,FALSE),T206-HLOOKUP(V206,Masterf!$C$1:$CD$9,8,FALSE))</f>
        <v>#VALUE!</v>
      </c>
      <c r="AI206" s="32" t="e">
        <f>IF(E206="H",T206-HLOOKUP(V206,Masterh!$C$1:$CX$9,9,FALSE),T206-HLOOKUP(V206,Masterf!$C$1:$CD$9,9,FALSE))</f>
        <v>#VALUE!</v>
      </c>
      <c r="AJ206" s="51" t="str">
        <f t="shared" si="17"/>
        <v xml:space="preserve"> </v>
      </c>
      <c r="AK206" s="37"/>
      <c r="AL206" s="52" t="str">
        <f t="shared" si="18"/>
        <v xml:space="preserve"> </v>
      </c>
      <c r="AM206" s="53" t="str">
        <f t="shared" si="19"/>
        <v xml:space="preserve"> </v>
      </c>
      <c r="AN206" s="37" t="e">
        <f>IF(AND(H206&lt;1920),VLOOKUP(K206,Masterh!$F$11:$P$29,11),IF(AND(H206&gt;=1920,H206&lt;1941),VLOOKUP(K206,Masterh!$F$11:$P$29,11),IF(AND(H206&gt;=1941,H206&lt;1946),VLOOKUP(K206,Masterh!$F$11:$P$29,10),IF(AND(H206&gt;=1946,H206&lt;1951),VLOOKUP(K206,Masterh!$F$11:$P$29,9),IF(AND(H206&gt;=1951,H206&lt;1956),VLOOKUP(K206,Masterh!$F$11:$P$29,8),IF(AND(H206&gt;=1956,H206&lt;1961),VLOOKUP(K206,Masterh!$F$11:$P$29,7),IF(AND(H206&gt;=1961,H206&lt;1966),VLOOKUP(K206,Masterh!$F$11:$P$29,6),IF(AND(H206&gt;=1966,H206&lt;1971),VLOOKUP(K206,Masterh!$F$11:$P$29,5),IF(AND(H206&gt;=1971,H206&lt;1976),VLOOKUP(K206,Masterh!$F$11:$P$29,4),IF(AND(H206&gt;=1976,H206&lt;1981),VLOOKUP(K206,Masterh!$F$11:$P$29,3),IF(AND(H206&gt;=1981,H206&lt;1986),VLOOKUP(K206,Masterh!$F$11:$P$29,2),"SENIOR")))))))))))</f>
        <v>#N/A</v>
      </c>
      <c r="AO206" s="37" t="e">
        <f>IF(AND(H206&lt;1951),VLOOKUP(K206,Masterf!$F$11:$N$25,9),IF(AND(H206&gt;=1951,H206&lt;1956),VLOOKUP(K206,Masterf!$F$11:$N$25,8),IF(AND(H206&gt;=1956,H206&lt;1961),VLOOKUP(K206,Masterf!$F$11:$N$25,7),IF(AND(H206&gt;=1961,H206&lt;1966),VLOOKUP(K206,Masterf!$F$11:$N$25,6),IF(AND(H206&gt;=1966,H206&lt;1971),VLOOKUP(K206,Masterf!$F$11:$N$25,5),IF(AND(H206&gt;=1971,H206&lt;1976),VLOOKUP(K206,Masterf!$F$11:$N$25,4),IF(AND(H206&gt;=1976,H206&lt;1981),VLOOKUP(K206,Masterf!$F$11:$N$25,3),IF(AND(H206&gt;=1981,H206&lt;1986),VLOOKUP(K206,Masterf!$F$11:$N$25,2),"SENIOR"))))))))</f>
        <v>#N/A</v>
      </c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</row>
    <row r="207" spans="2:124" s="5" customFormat="1" ht="30" customHeight="1" x14ac:dyDescent="0.2">
      <c r="B207" s="170"/>
      <c r="C207" s="171"/>
      <c r="D207" s="172"/>
      <c r="E207" s="173"/>
      <c r="F207" s="174" t="s">
        <v>30</v>
      </c>
      <c r="G207" s="175" t="s">
        <v>30</v>
      </c>
      <c r="H207" s="176"/>
      <c r="I207" s="177"/>
      <c r="J207" s="178"/>
      <c r="K207" s="179"/>
      <c r="L207" s="180"/>
      <c r="M207" s="181"/>
      <c r="N207" s="181"/>
      <c r="O207" s="182" t="str">
        <f t="shared" si="3"/>
        <v/>
      </c>
      <c r="P207" s="180"/>
      <c r="Q207" s="181"/>
      <c r="R207" s="181"/>
      <c r="S207" s="182" t="str">
        <f t="shared" si="4"/>
        <v/>
      </c>
      <c r="T207" s="207" t="str">
        <f t="shared" si="5"/>
        <v/>
      </c>
      <c r="U207" s="183" t="str">
        <f t="shared" si="20"/>
        <v xml:space="preserve">   </v>
      </c>
      <c r="V207" s="184" t="str">
        <f t="shared" si="6"/>
        <v xml:space="preserve"> </v>
      </c>
      <c r="W207" s="185" t="str">
        <f t="shared" si="7"/>
        <v/>
      </c>
      <c r="X207" s="209" t="str">
        <f>IF(E207="","",W207*VLOOKUP(2020-H207,Masterh!C$17:D$72,2,FALSE))</f>
        <v/>
      </c>
      <c r="Y207" s="73"/>
      <c r="AA207" s="37"/>
      <c r="AB207" s="32" t="e">
        <f>IF(E207="H",T207-HLOOKUP(V207,Masterh!$C$1:$CX$9,2,FALSE),T207-HLOOKUP(V207,Masterf!$C$1:$CD$9,2,FALSE))</f>
        <v>#VALUE!</v>
      </c>
      <c r="AC207" s="32" t="e">
        <f>IF(E207="H",T207-HLOOKUP(V207,Masterh!$C$1:$CX$9,3,FALSE),T207-HLOOKUP(V207,Masterf!$C$1:$CD$9,3,FALSE))</f>
        <v>#VALUE!</v>
      </c>
      <c r="AD207" s="32" t="e">
        <f>IF(E207="H",T207-HLOOKUP(V207,Masterh!$C$1:$CX$9,4,FALSE),T207-HLOOKUP(V207,Masterf!$C$1:$CD$9,4,FALSE))</f>
        <v>#VALUE!</v>
      </c>
      <c r="AE207" s="32" t="e">
        <f>IF(E207="H",T207-HLOOKUP(V207,Masterh!$C$1:$CX$9,5,FALSE),T207-HLOOKUP(V207,Masterf!$C$1:$CD$9,5,FALSE))</f>
        <v>#VALUE!</v>
      </c>
      <c r="AF207" s="32" t="e">
        <f>IF(E207="H",T207-HLOOKUP(V207,Masterh!$C$1:$CX$9,6,FALSE),T207-HLOOKUP(V207,Masterf!$C$1:$CD$9,6,FALSE))</f>
        <v>#VALUE!</v>
      </c>
      <c r="AG207" s="32" t="e">
        <f>IF(E207="H",T207-HLOOKUP(V207,Masterh!$C$1:$CX$9,7,FALSE),T207-HLOOKUP(V207,Masterf!$C$1:$CD$9,7,FALSE))</f>
        <v>#VALUE!</v>
      </c>
      <c r="AH207" s="32" t="e">
        <f>IF(E207="H",T207-HLOOKUP(V207,Masterh!$C$1:$CX$9,8,FALSE),T207-HLOOKUP(V207,Masterf!$C$1:$CD$9,8,FALSE))</f>
        <v>#VALUE!</v>
      </c>
      <c r="AI207" s="32" t="e">
        <f>IF(E207="H",T207-HLOOKUP(V207,Masterh!$C$1:$CX$9,9,FALSE),T207-HLOOKUP(V207,Masterf!$C$1:$CD$9,9,FALSE))</f>
        <v>#VALUE!</v>
      </c>
      <c r="AJ207" s="51" t="str">
        <f t="shared" si="17"/>
        <v xml:space="preserve"> </v>
      </c>
      <c r="AK207" s="37"/>
      <c r="AL207" s="52" t="str">
        <f t="shared" si="18"/>
        <v xml:space="preserve"> </v>
      </c>
      <c r="AM207" s="53" t="str">
        <f t="shared" si="19"/>
        <v xml:space="preserve"> </v>
      </c>
      <c r="AN207" s="37" t="e">
        <f>IF(AND(H207&lt;1920),VLOOKUP(K207,Masterh!$F$11:$P$29,11),IF(AND(H207&gt;=1920,H207&lt;1941),VLOOKUP(K207,Masterh!$F$11:$P$29,11),IF(AND(H207&gt;=1941,H207&lt;1946),VLOOKUP(K207,Masterh!$F$11:$P$29,10),IF(AND(H207&gt;=1946,H207&lt;1951),VLOOKUP(K207,Masterh!$F$11:$P$29,9),IF(AND(H207&gt;=1951,H207&lt;1956),VLOOKUP(K207,Masterh!$F$11:$P$29,8),IF(AND(H207&gt;=1956,H207&lt;1961),VLOOKUP(K207,Masterh!$F$11:$P$29,7),IF(AND(H207&gt;=1961,H207&lt;1966),VLOOKUP(K207,Masterh!$F$11:$P$29,6),IF(AND(H207&gt;=1966,H207&lt;1971),VLOOKUP(K207,Masterh!$F$11:$P$29,5),IF(AND(H207&gt;=1971,H207&lt;1976),VLOOKUP(K207,Masterh!$F$11:$P$29,4),IF(AND(H207&gt;=1976,H207&lt;1981),VLOOKUP(K207,Masterh!$F$11:$P$29,3),IF(AND(H207&gt;=1981,H207&lt;1986),VLOOKUP(K207,Masterh!$F$11:$P$29,2),"SENIOR")))))))))))</f>
        <v>#N/A</v>
      </c>
      <c r="AO207" s="37" t="e">
        <f>IF(AND(H207&lt;1951),VLOOKUP(K207,Masterf!$F$11:$N$25,9),IF(AND(H207&gt;=1951,H207&lt;1956),VLOOKUP(K207,Masterf!$F$11:$N$25,8),IF(AND(H207&gt;=1956,H207&lt;1961),VLOOKUP(K207,Masterf!$F$11:$N$25,7),IF(AND(H207&gt;=1961,H207&lt;1966),VLOOKUP(K207,Masterf!$F$11:$N$25,6),IF(AND(H207&gt;=1966,H207&lt;1971),VLOOKUP(K207,Masterf!$F$11:$N$25,5),IF(AND(H207&gt;=1971,H207&lt;1976),VLOOKUP(K207,Masterf!$F$11:$N$25,4),IF(AND(H207&gt;=1976,H207&lt;1981),VLOOKUP(K207,Masterf!$F$11:$N$25,3),IF(AND(H207&gt;=1981,H207&lt;1986),VLOOKUP(K207,Masterf!$F$11:$N$25,2),"SENIOR"))))))))</f>
        <v>#N/A</v>
      </c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</row>
    <row r="208" spans="2:124" s="5" customFormat="1" ht="30" customHeight="1" x14ac:dyDescent="0.2">
      <c r="B208" s="170"/>
      <c r="C208" s="171"/>
      <c r="D208" s="172"/>
      <c r="E208" s="173"/>
      <c r="F208" s="174" t="s">
        <v>30</v>
      </c>
      <c r="G208" s="175" t="s">
        <v>30</v>
      </c>
      <c r="H208" s="176"/>
      <c r="I208" s="177"/>
      <c r="J208" s="178" t="s">
        <v>30</v>
      </c>
      <c r="K208" s="179"/>
      <c r="L208" s="180"/>
      <c r="M208" s="181"/>
      <c r="N208" s="181"/>
      <c r="O208" s="182" t="str">
        <f t="shared" si="3"/>
        <v/>
      </c>
      <c r="P208" s="180"/>
      <c r="Q208" s="181"/>
      <c r="R208" s="181"/>
      <c r="S208" s="182" t="str">
        <f t="shared" si="4"/>
        <v/>
      </c>
      <c r="T208" s="207" t="str">
        <f t="shared" si="5"/>
        <v/>
      </c>
      <c r="U208" s="183" t="str">
        <f t="shared" si="20"/>
        <v xml:space="preserve">   </v>
      </c>
      <c r="V208" s="184" t="str">
        <f t="shared" si="6"/>
        <v xml:space="preserve"> </v>
      </c>
      <c r="W208" s="185" t="str">
        <f t="shared" si="7"/>
        <v/>
      </c>
      <c r="X208" s="209" t="str">
        <f>IF(E208="","",W208*VLOOKUP(2020-H208,Masterh!C$17:D$72,2,FALSE))</f>
        <v/>
      </c>
      <c r="Y208" s="73"/>
      <c r="AA208" s="37"/>
      <c r="AB208" s="32" t="e">
        <f>IF(E208="H",T208-HLOOKUP(V208,Masterh!$C$1:$CX$9,2,FALSE),T208-HLOOKUP(V208,Masterf!$C$1:$CD$9,2,FALSE))</f>
        <v>#VALUE!</v>
      </c>
      <c r="AC208" s="32" t="e">
        <f>IF(E208="H",T208-HLOOKUP(V208,Masterh!$C$1:$CX$9,3,FALSE),T208-HLOOKUP(V208,Masterf!$C$1:$CD$9,3,FALSE))</f>
        <v>#VALUE!</v>
      </c>
      <c r="AD208" s="32" t="e">
        <f>IF(E208="H",T208-HLOOKUP(V208,Masterh!$C$1:$CX$9,4,FALSE),T208-HLOOKUP(V208,Masterf!$C$1:$CD$9,4,FALSE))</f>
        <v>#VALUE!</v>
      </c>
      <c r="AE208" s="32" t="e">
        <f>IF(E208="H",T208-HLOOKUP(V208,Masterh!$C$1:$CX$9,5,FALSE),T208-HLOOKUP(V208,Masterf!$C$1:$CD$9,5,FALSE))</f>
        <v>#VALUE!</v>
      </c>
      <c r="AF208" s="32" t="e">
        <f>IF(E208="H",T208-HLOOKUP(V208,Masterh!$C$1:$CX$9,6,FALSE),T208-HLOOKUP(V208,Masterf!$C$1:$CD$9,6,FALSE))</f>
        <v>#VALUE!</v>
      </c>
      <c r="AG208" s="32" t="e">
        <f>IF(E208="H",T208-HLOOKUP(V208,Masterh!$C$1:$CX$9,7,FALSE),T208-HLOOKUP(V208,Masterf!$C$1:$CD$9,7,FALSE))</f>
        <v>#VALUE!</v>
      </c>
      <c r="AH208" s="32" t="e">
        <f>IF(E208="H",T208-HLOOKUP(V208,Masterh!$C$1:$CX$9,8,FALSE),T208-HLOOKUP(V208,Masterf!$C$1:$CD$9,8,FALSE))</f>
        <v>#VALUE!</v>
      </c>
      <c r="AI208" s="32" t="e">
        <f>IF(E208="H",T208-HLOOKUP(V208,Masterh!$C$1:$CX$9,9,FALSE),T208-HLOOKUP(V208,Masterf!$C$1:$CD$9,9,FALSE))</f>
        <v>#VALUE!</v>
      </c>
      <c r="AJ208" s="51" t="str">
        <f t="shared" si="17"/>
        <v xml:space="preserve"> </v>
      </c>
      <c r="AK208" s="37"/>
      <c r="AL208" s="52" t="str">
        <f t="shared" si="18"/>
        <v xml:space="preserve"> </v>
      </c>
      <c r="AM208" s="53" t="str">
        <f t="shared" si="19"/>
        <v xml:space="preserve"> </v>
      </c>
      <c r="AN208" s="37" t="e">
        <f>IF(AND(H208&lt;1920),VLOOKUP(K208,Masterh!$F$11:$P$29,11),IF(AND(H208&gt;=1920,H208&lt;1941),VLOOKUP(K208,Masterh!$F$11:$P$29,11),IF(AND(H208&gt;=1941,H208&lt;1946),VLOOKUP(K208,Masterh!$F$11:$P$29,10),IF(AND(H208&gt;=1946,H208&lt;1951),VLOOKUP(K208,Masterh!$F$11:$P$29,9),IF(AND(H208&gt;=1951,H208&lt;1956),VLOOKUP(K208,Masterh!$F$11:$P$29,8),IF(AND(H208&gt;=1956,H208&lt;1961),VLOOKUP(K208,Masterh!$F$11:$P$29,7),IF(AND(H208&gt;=1961,H208&lt;1966),VLOOKUP(K208,Masterh!$F$11:$P$29,6),IF(AND(H208&gt;=1966,H208&lt;1971),VLOOKUP(K208,Masterh!$F$11:$P$29,5),IF(AND(H208&gt;=1971,H208&lt;1976),VLOOKUP(K208,Masterh!$F$11:$P$29,4),IF(AND(H208&gt;=1976,H208&lt;1981),VLOOKUP(K208,Masterh!$F$11:$P$29,3),IF(AND(H208&gt;=1981,H208&lt;1986),VLOOKUP(K208,Masterh!$F$11:$P$29,2),"SENIOR")))))))))))</f>
        <v>#N/A</v>
      </c>
      <c r="AO208" s="37" t="e">
        <f>IF(AND(H208&lt;1951),VLOOKUP(K208,Masterf!$F$11:$N$25,9),IF(AND(H208&gt;=1951,H208&lt;1956),VLOOKUP(K208,Masterf!$F$11:$N$25,8),IF(AND(H208&gt;=1956,H208&lt;1961),VLOOKUP(K208,Masterf!$F$11:$N$25,7),IF(AND(H208&gt;=1961,H208&lt;1966),VLOOKUP(K208,Masterf!$F$11:$N$25,6),IF(AND(H208&gt;=1966,H208&lt;1971),VLOOKUP(K208,Masterf!$F$11:$N$25,5),IF(AND(H208&gt;=1971,H208&lt;1976),VLOOKUP(K208,Masterf!$F$11:$N$25,4),IF(AND(H208&gt;=1976,H208&lt;1981),VLOOKUP(K208,Masterf!$F$11:$N$25,3),IF(AND(H208&gt;=1981,H208&lt;1986),VLOOKUP(K208,Masterf!$F$11:$N$25,2),"SENIOR"))))))))</f>
        <v>#N/A</v>
      </c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</row>
    <row r="209" spans="2:124" s="5" customFormat="1" ht="30" customHeight="1" x14ac:dyDescent="0.2">
      <c r="B209" s="170"/>
      <c r="C209" s="171"/>
      <c r="D209" s="172"/>
      <c r="E209" s="173"/>
      <c r="F209" s="174" t="s">
        <v>30</v>
      </c>
      <c r="G209" s="175" t="s">
        <v>30</v>
      </c>
      <c r="H209" s="176"/>
      <c r="I209" s="177"/>
      <c r="J209" s="178" t="s">
        <v>30</v>
      </c>
      <c r="K209" s="179"/>
      <c r="L209" s="180"/>
      <c r="M209" s="181"/>
      <c r="N209" s="181"/>
      <c r="O209" s="182" t="str">
        <f t="shared" si="3"/>
        <v/>
      </c>
      <c r="P209" s="180"/>
      <c r="Q209" s="181"/>
      <c r="R209" s="181"/>
      <c r="S209" s="182" t="str">
        <f t="shared" si="4"/>
        <v/>
      </c>
      <c r="T209" s="207" t="str">
        <f t="shared" si="5"/>
        <v/>
      </c>
      <c r="U209" s="183" t="str">
        <f t="shared" si="20"/>
        <v xml:space="preserve">   </v>
      </c>
      <c r="V209" s="184" t="str">
        <f t="shared" si="6"/>
        <v xml:space="preserve"> </v>
      </c>
      <c r="W209" s="185" t="str">
        <f t="shared" si="7"/>
        <v/>
      </c>
      <c r="X209" s="209" t="str">
        <f>IF(E209="","",W209*VLOOKUP(2020-H209,Masterh!C$17:D$72,2,FALSE))</f>
        <v/>
      </c>
      <c r="Y209" s="73"/>
      <c r="AA209" s="37"/>
      <c r="AB209" s="32" t="e">
        <f>IF(E209="H",T209-HLOOKUP(V209,Masterh!$C$1:$CX$9,2,FALSE),T209-HLOOKUP(V209,Masterf!$C$1:$CD$9,2,FALSE))</f>
        <v>#VALUE!</v>
      </c>
      <c r="AC209" s="32" t="e">
        <f>IF(E209="H",T209-HLOOKUP(V209,Masterh!$C$1:$CX$9,3,FALSE),T209-HLOOKUP(V209,Masterf!$C$1:$CD$9,3,FALSE))</f>
        <v>#VALUE!</v>
      </c>
      <c r="AD209" s="32" t="e">
        <f>IF(E209="H",T209-HLOOKUP(V209,Masterh!$C$1:$CX$9,4,FALSE),T209-HLOOKUP(V209,Masterf!$C$1:$CD$9,4,FALSE))</f>
        <v>#VALUE!</v>
      </c>
      <c r="AE209" s="32" t="e">
        <f>IF(E209="H",T209-HLOOKUP(V209,Masterh!$C$1:$CX$9,5,FALSE),T209-HLOOKUP(V209,Masterf!$C$1:$CD$9,5,FALSE))</f>
        <v>#VALUE!</v>
      </c>
      <c r="AF209" s="32" t="e">
        <f>IF(E209="H",T209-HLOOKUP(V209,Masterh!$C$1:$CX$9,6,FALSE),T209-HLOOKUP(V209,Masterf!$C$1:$CD$9,6,FALSE))</f>
        <v>#VALUE!</v>
      </c>
      <c r="AG209" s="32" t="e">
        <f>IF(E209="H",T209-HLOOKUP(V209,Masterh!$C$1:$CX$9,7,FALSE),T209-HLOOKUP(V209,Masterf!$C$1:$CD$9,7,FALSE))</f>
        <v>#VALUE!</v>
      </c>
      <c r="AH209" s="32" t="e">
        <f>IF(E209="H",T209-HLOOKUP(V209,Masterh!$C$1:$CX$9,8,FALSE),T209-HLOOKUP(V209,Masterf!$C$1:$CD$9,8,FALSE))</f>
        <v>#VALUE!</v>
      </c>
      <c r="AI209" s="32" t="e">
        <f>IF(E209="H",T209-HLOOKUP(V209,Masterh!$C$1:$CX$9,9,FALSE),T209-HLOOKUP(V209,Masterf!$C$1:$CD$9,9,FALSE))</f>
        <v>#VALUE!</v>
      </c>
      <c r="AJ209" s="51" t="str">
        <f t="shared" si="17"/>
        <v xml:space="preserve"> </v>
      </c>
      <c r="AK209" s="37"/>
      <c r="AL209" s="52" t="str">
        <f t="shared" si="18"/>
        <v xml:space="preserve"> </v>
      </c>
      <c r="AM209" s="53" t="str">
        <f t="shared" si="19"/>
        <v xml:space="preserve"> </v>
      </c>
      <c r="AN209" s="37" t="e">
        <f>IF(AND(H209&lt;1920),VLOOKUP(K209,Masterh!$F$11:$P$29,11),IF(AND(H209&gt;=1920,H209&lt;1941),VLOOKUP(K209,Masterh!$F$11:$P$29,11),IF(AND(H209&gt;=1941,H209&lt;1946),VLOOKUP(K209,Masterh!$F$11:$P$29,10),IF(AND(H209&gt;=1946,H209&lt;1951),VLOOKUP(K209,Masterh!$F$11:$P$29,9),IF(AND(H209&gt;=1951,H209&lt;1956),VLOOKUP(K209,Masterh!$F$11:$P$29,8),IF(AND(H209&gt;=1956,H209&lt;1961),VLOOKUP(K209,Masterh!$F$11:$P$29,7),IF(AND(H209&gt;=1961,H209&lt;1966),VLOOKUP(K209,Masterh!$F$11:$P$29,6),IF(AND(H209&gt;=1966,H209&lt;1971),VLOOKUP(K209,Masterh!$F$11:$P$29,5),IF(AND(H209&gt;=1971,H209&lt;1976),VLOOKUP(K209,Masterh!$F$11:$P$29,4),IF(AND(H209&gt;=1976,H209&lt;1981),VLOOKUP(K209,Masterh!$F$11:$P$29,3),IF(AND(H209&gt;=1981,H209&lt;1986),VLOOKUP(K209,Masterh!$F$11:$P$29,2),"SENIOR")))))))))))</f>
        <v>#N/A</v>
      </c>
      <c r="AO209" s="37" t="e">
        <f>IF(AND(H209&lt;1951),VLOOKUP(K209,Masterf!$F$11:$N$25,9),IF(AND(H209&gt;=1951,H209&lt;1956),VLOOKUP(K209,Masterf!$F$11:$N$25,8),IF(AND(H209&gt;=1956,H209&lt;1961),VLOOKUP(K209,Masterf!$F$11:$N$25,7),IF(AND(H209&gt;=1961,H209&lt;1966),VLOOKUP(K209,Masterf!$F$11:$N$25,6),IF(AND(H209&gt;=1966,H209&lt;1971),VLOOKUP(K209,Masterf!$F$11:$N$25,5),IF(AND(H209&gt;=1971,H209&lt;1976),VLOOKUP(K209,Masterf!$F$11:$N$25,4),IF(AND(H209&gt;=1976,H209&lt;1981),VLOOKUP(K209,Masterf!$F$11:$N$25,3),IF(AND(H209&gt;=1981,H209&lt;1986),VLOOKUP(K209,Masterf!$F$11:$N$25,2),"SENIOR"))))))))</f>
        <v>#N/A</v>
      </c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</row>
    <row r="210" spans="2:124" s="5" customFormat="1" ht="30" customHeight="1" x14ac:dyDescent="0.2">
      <c r="B210" s="170"/>
      <c r="C210" s="171"/>
      <c r="D210" s="172"/>
      <c r="E210" s="173"/>
      <c r="F210" s="174"/>
      <c r="G210" s="175"/>
      <c r="H210" s="176"/>
      <c r="I210" s="177"/>
      <c r="J210" s="178"/>
      <c r="K210" s="179"/>
      <c r="L210" s="180"/>
      <c r="M210" s="181"/>
      <c r="N210" s="181"/>
      <c r="O210" s="182" t="str">
        <f t="shared" si="3"/>
        <v/>
      </c>
      <c r="P210" s="180"/>
      <c r="Q210" s="181"/>
      <c r="R210" s="181"/>
      <c r="S210" s="182" t="str">
        <f t="shared" si="4"/>
        <v/>
      </c>
      <c r="T210" s="207" t="str">
        <f t="shared" si="5"/>
        <v/>
      </c>
      <c r="U210" s="183" t="str">
        <f t="shared" si="20"/>
        <v xml:space="preserve">   </v>
      </c>
      <c r="V210" s="184" t="str">
        <f t="shared" si="6"/>
        <v xml:space="preserve"> </v>
      </c>
      <c r="W210" s="185" t="str">
        <f t="shared" si="7"/>
        <v/>
      </c>
      <c r="X210" s="209" t="str">
        <f>IF(E210="","",W210*VLOOKUP(2020-H210,Masterh!C$17:D$72,2,FALSE))</f>
        <v/>
      </c>
      <c r="Y210" s="73"/>
      <c r="AA210" s="37"/>
      <c r="AB210" s="32" t="e">
        <f>IF(E210="H",T210-HLOOKUP(V210,Masterh!$C$1:$CX$9,2,FALSE),T210-HLOOKUP(V210,Masterf!$C$1:$CD$9,2,FALSE))</f>
        <v>#VALUE!</v>
      </c>
      <c r="AC210" s="32" t="e">
        <f>IF(E210="H",T210-HLOOKUP(V210,Masterh!$C$1:$CX$9,3,FALSE),T210-HLOOKUP(V210,Masterf!$C$1:$CD$9,3,FALSE))</f>
        <v>#VALUE!</v>
      </c>
      <c r="AD210" s="32" t="e">
        <f>IF(E210="H",T210-HLOOKUP(V210,Masterh!$C$1:$CX$9,4,FALSE),T210-HLOOKUP(V210,Masterf!$C$1:$CD$9,4,FALSE))</f>
        <v>#VALUE!</v>
      </c>
      <c r="AE210" s="32" t="e">
        <f>IF(E210="H",T210-HLOOKUP(V210,Masterh!$C$1:$CX$9,5,FALSE),T210-HLOOKUP(V210,Masterf!$C$1:$CD$9,5,FALSE))</f>
        <v>#VALUE!</v>
      </c>
      <c r="AF210" s="32" t="e">
        <f>IF(E210="H",T210-HLOOKUP(V210,Masterh!$C$1:$CX$9,6,FALSE),T210-HLOOKUP(V210,Masterf!$C$1:$CD$9,6,FALSE))</f>
        <v>#VALUE!</v>
      </c>
      <c r="AG210" s="32" t="e">
        <f>IF(E210="H",T210-HLOOKUP(V210,Masterh!$C$1:$CX$9,7,FALSE),T210-HLOOKUP(V210,Masterf!$C$1:$CD$9,7,FALSE))</f>
        <v>#VALUE!</v>
      </c>
      <c r="AH210" s="32" t="e">
        <f>IF(E210="H",T210-HLOOKUP(V210,Masterh!$C$1:$CX$9,8,FALSE),T210-HLOOKUP(V210,Masterf!$C$1:$CD$9,8,FALSE))</f>
        <v>#VALUE!</v>
      </c>
      <c r="AI210" s="32" t="e">
        <f>IF(E210="H",T210-HLOOKUP(V210,Masterh!$C$1:$CX$9,9,FALSE),T210-HLOOKUP(V210,Masterf!$C$1:$CD$9,9,FALSE))</f>
        <v>#VALUE!</v>
      </c>
      <c r="AJ210" s="51" t="str">
        <f t="shared" si="17"/>
        <v xml:space="preserve"> </v>
      </c>
      <c r="AK210" s="37"/>
      <c r="AL210" s="52" t="str">
        <f t="shared" si="18"/>
        <v xml:space="preserve"> </v>
      </c>
      <c r="AM210" s="53" t="str">
        <f t="shared" si="19"/>
        <v xml:space="preserve"> </v>
      </c>
      <c r="AN210" s="37" t="e">
        <f>IF(AND(H210&lt;1920),VLOOKUP(K210,Masterh!$F$11:$P$29,11),IF(AND(H210&gt;=1920,H210&lt;1941),VLOOKUP(K210,Masterh!$F$11:$P$29,11),IF(AND(H210&gt;=1941,H210&lt;1946),VLOOKUP(K210,Masterh!$F$11:$P$29,10),IF(AND(H210&gt;=1946,H210&lt;1951),VLOOKUP(K210,Masterh!$F$11:$P$29,9),IF(AND(H210&gt;=1951,H210&lt;1956),VLOOKUP(K210,Masterh!$F$11:$P$29,8),IF(AND(H210&gt;=1956,H210&lt;1961),VLOOKUP(K210,Masterh!$F$11:$P$29,7),IF(AND(H210&gt;=1961,H210&lt;1966),VLOOKUP(K210,Masterh!$F$11:$P$29,6),IF(AND(H210&gt;=1966,H210&lt;1971),VLOOKUP(K210,Masterh!$F$11:$P$29,5),IF(AND(H210&gt;=1971,H210&lt;1976),VLOOKUP(K210,Masterh!$F$11:$P$29,4),IF(AND(H210&gt;=1976,H210&lt;1981),VLOOKUP(K210,Masterh!$F$11:$P$29,3),IF(AND(H210&gt;=1981,H210&lt;1986),VLOOKUP(K210,Masterh!$F$11:$P$29,2),"SENIOR")))))))))))</f>
        <v>#N/A</v>
      </c>
      <c r="AO210" s="37" t="e">
        <f>IF(AND(H210&lt;1951),VLOOKUP(K210,Masterf!$F$11:$N$25,9),IF(AND(H210&gt;=1951,H210&lt;1956),VLOOKUP(K210,Masterf!$F$11:$N$25,8),IF(AND(H210&gt;=1956,H210&lt;1961),VLOOKUP(K210,Masterf!$F$11:$N$25,7),IF(AND(H210&gt;=1961,H210&lt;1966),VLOOKUP(K210,Masterf!$F$11:$N$25,6),IF(AND(H210&gt;=1966,H210&lt;1971),VLOOKUP(K210,Masterf!$F$11:$N$25,5),IF(AND(H210&gt;=1971,H210&lt;1976),VLOOKUP(K210,Masterf!$F$11:$N$25,4),IF(AND(H210&gt;=1976,H210&lt;1981),VLOOKUP(K210,Masterf!$F$11:$N$25,3),IF(AND(H210&gt;=1981,H210&lt;1986),VLOOKUP(K210,Masterf!$F$11:$N$25,2),"SENIOR"))))))))</f>
        <v>#N/A</v>
      </c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</row>
    <row r="211" spans="2:124" s="5" customFormat="1" ht="30" customHeight="1" x14ac:dyDescent="0.2">
      <c r="B211" s="170"/>
      <c r="C211" s="171"/>
      <c r="D211" s="172"/>
      <c r="E211" s="173"/>
      <c r="F211" s="174" t="s">
        <v>30</v>
      </c>
      <c r="G211" s="175" t="s">
        <v>30</v>
      </c>
      <c r="H211" s="176"/>
      <c r="I211" s="177"/>
      <c r="J211" s="178" t="s">
        <v>30</v>
      </c>
      <c r="K211" s="179"/>
      <c r="L211" s="180"/>
      <c r="M211" s="181"/>
      <c r="N211" s="181"/>
      <c r="O211" s="182" t="str">
        <f t="shared" si="3"/>
        <v/>
      </c>
      <c r="P211" s="180"/>
      <c r="Q211" s="181"/>
      <c r="R211" s="181"/>
      <c r="S211" s="182" t="str">
        <f t="shared" si="4"/>
        <v/>
      </c>
      <c r="T211" s="207" t="str">
        <f t="shared" si="5"/>
        <v/>
      </c>
      <c r="U211" s="183" t="str">
        <f t="shared" si="20"/>
        <v xml:space="preserve">   </v>
      </c>
      <c r="V211" s="184" t="str">
        <f t="shared" si="6"/>
        <v xml:space="preserve"> </v>
      </c>
      <c r="W211" s="185" t="str">
        <f t="shared" si="7"/>
        <v/>
      </c>
      <c r="X211" s="209" t="str">
        <f>IF(E211="","",W211*VLOOKUP(2020-H211,Masterh!C$17:D$72,2,FALSE))</f>
        <v/>
      </c>
      <c r="Y211" s="73"/>
      <c r="AA211" s="37"/>
      <c r="AB211" s="32" t="e">
        <f>IF(E211="H",T211-HLOOKUP(V211,Masterh!$C$1:$CX$9,2,FALSE),T211-HLOOKUP(V211,Masterf!$C$1:$CD$9,2,FALSE))</f>
        <v>#VALUE!</v>
      </c>
      <c r="AC211" s="32" t="e">
        <f>IF(E211="H",T211-HLOOKUP(V211,Masterh!$C$1:$CX$9,3,FALSE),T211-HLOOKUP(V211,Masterf!$C$1:$CD$9,3,FALSE))</f>
        <v>#VALUE!</v>
      </c>
      <c r="AD211" s="32" t="e">
        <f>IF(E211="H",T211-HLOOKUP(V211,Masterh!$C$1:$CX$9,4,FALSE),T211-HLOOKUP(V211,Masterf!$C$1:$CD$9,4,FALSE))</f>
        <v>#VALUE!</v>
      </c>
      <c r="AE211" s="32" t="e">
        <f>IF(E211="H",T211-HLOOKUP(V211,Masterh!$C$1:$CX$9,5,FALSE),T211-HLOOKUP(V211,Masterf!$C$1:$CD$9,5,FALSE))</f>
        <v>#VALUE!</v>
      </c>
      <c r="AF211" s="32" t="e">
        <f>IF(E211="H",T211-HLOOKUP(V211,Masterh!$C$1:$CX$9,6,FALSE),T211-HLOOKUP(V211,Masterf!$C$1:$CD$9,6,FALSE))</f>
        <v>#VALUE!</v>
      </c>
      <c r="AG211" s="32" t="e">
        <f>IF(E211="H",T211-HLOOKUP(V211,Masterh!$C$1:$CX$9,7,FALSE),T211-HLOOKUP(V211,Masterf!$C$1:$CD$9,7,FALSE))</f>
        <v>#VALUE!</v>
      </c>
      <c r="AH211" s="32" t="e">
        <f>IF(E211="H",T211-HLOOKUP(V211,Masterh!$C$1:$CX$9,8,FALSE),T211-HLOOKUP(V211,Masterf!$C$1:$CD$9,8,FALSE))</f>
        <v>#VALUE!</v>
      </c>
      <c r="AI211" s="32" t="e">
        <f>IF(E211="H",T211-HLOOKUP(V211,Masterh!$C$1:$CX$9,9,FALSE),T211-HLOOKUP(V211,Masterf!$C$1:$CD$9,9,FALSE))</f>
        <v>#VALUE!</v>
      </c>
      <c r="AJ211" s="51" t="str">
        <f t="shared" si="17"/>
        <v xml:space="preserve"> </v>
      </c>
      <c r="AK211" s="37"/>
      <c r="AL211" s="52" t="str">
        <f t="shared" si="18"/>
        <v xml:space="preserve"> </v>
      </c>
      <c r="AM211" s="53" t="str">
        <f t="shared" si="19"/>
        <v xml:space="preserve"> </v>
      </c>
      <c r="AN211" s="37" t="e">
        <f>IF(AND(H211&lt;1920),VLOOKUP(K211,Masterh!$F$11:$P$29,11),IF(AND(H211&gt;=1920,H211&lt;1941),VLOOKUP(K211,Masterh!$F$11:$P$29,11),IF(AND(H211&gt;=1941,H211&lt;1946),VLOOKUP(K211,Masterh!$F$11:$P$29,10),IF(AND(H211&gt;=1946,H211&lt;1951),VLOOKUP(K211,Masterh!$F$11:$P$29,9),IF(AND(H211&gt;=1951,H211&lt;1956),VLOOKUP(K211,Masterh!$F$11:$P$29,8),IF(AND(H211&gt;=1956,H211&lt;1961),VLOOKUP(K211,Masterh!$F$11:$P$29,7),IF(AND(H211&gt;=1961,H211&lt;1966),VLOOKUP(K211,Masterh!$F$11:$P$29,6),IF(AND(H211&gt;=1966,H211&lt;1971),VLOOKUP(K211,Masterh!$F$11:$P$29,5),IF(AND(H211&gt;=1971,H211&lt;1976),VLOOKUP(K211,Masterh!$F$11:$P$29,4),IF(AND(H211&gt;=1976,H211&lt;1981),VLOOKUP(K211,Masterh!$F$11:$P$29,3),IF(AND(H211&gt;=1981,H211&lt;1986),VLOOKUP(K211,Masterh!$F$11:$P$29,2),"SENIOR")))))))))))</f>
        <v>#N/A</v>
      </c>
      <c r="AO211" s="37" t="e">
        <f>IF(AND(H211&lt;1951),VLOOKUP(K211,Masterf!$F$11:$N$25,9),IF(AND(H211&gt;=1951,H211&lt;1956),VLOOKUP(K211,Masterf!$F$11:$N$25,8),IF(AND(H211&gt;=1956,H211&lt;1961),VLOOKUP(K211,Masterf!$F$11:$N$25,7),IF(AND(H211&gt;=1961,H211&lt;1966),VLOOKUP(K211,Masterf!$F$11:$N$25,6),IF(AND(H211&gt;=1966,H211&lt;1971),VLOOKUP(K211,Masterf!$F$11:$N$25,5),IF(AND(H211&gt;=1971,H211&lt;1976),VLOOKUP(K211,Masterf!$F$11:$N$25,4),IF(AND(H211&gt;=1976,H211&lt;1981),VLOOKUP(K211,Masterf!$F$11:$N$25,3),IF(AND(H211&gt;=1981,H211&lt;1986),VLOOKUP(K211,Masterf!$F$11:$N$25,2),"SENIOR"))))))))</f>
        <v>#N/A</v>
      </c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</row>
    <row r="212" spans="2:124" s="5" customFormat="1" ht="30" customHeight="1" x14ac:dyDescent="0.2">
      <c r="B212" s="170"/>
      <c r="C212" s="171"/>
      <c r="D212" s="172"/>
      <c r="E212" s="173"/>
      <c r="F212" s="174" t="s">
        <v>30</v>
      </c>
      <c r="G212" s="175" t="s">
        <v>30</v>
      </c>
      <c r="H212" s="176"/>
      <c r="I212" s="177"/>
      <c r="J212" s="178" t="s">
        <v>30</v>
      </c>
      <c r="K212" s="179"/>
      <c r="L212" s="180"/>
      <c r="M212" s="181"/>
      <c r="N212" s="181"/>
      <c r="O212" s="182" t="str">
        <f t="shared" si="3"/>
        <v/>
      </c>
      <c r="P212" s="180"/>
      <c r="Q212" s="181"/>
      <c r="R212" s="181"/>
      <c r="S212" s="182" t="str">
        <f t="shared" si="4"/>
        <v/>
      </c>
      <c r="T212" s="207" t="str">
        <f t="shared" si="5"/>
        <v/>
      </c>
      <c r="U212" s="183" t="str">
        <f t="shared" si="20"/>
        <v xml:space="preserve">   </v>
      </c>
      <c r="V212" s="184" t="str">
        <f t="shared" si="6"/>
        <v xml:space="preserve"> </v>
      </c>
      <c r="W212" s="185" t="str">
        <f t="shared" si="7"/>
        <v/>
      </c>
      <c r="X212" s="209" t="str">
        <f>IF(E212="","",W212*VLOOKUP(2020-H212,Masterh!C$17:D$72,2,FALSE))</f>
        <v/>
      </c>
      <c r="Y212" s="73"/>
      <c r="AA212" s="37"/>
      <c r="AB212" s="32" t="e">
        <f>IF(E212="H",T212-HLOOKUP(V212,Masterh!$C$1:$CX$9,2,FALSE),T212-HLOOKUP(V212,Masterf!$C$1:$CD$9,2,FALSE))</f>
        <v>#VALUE!</v>
      </c>
      <c r="AC212" s="32" t="e">
        <f>IF(E212="H",T212-HLOOKUP(V212,Masterh!$C$1:$CX$9,3,FALSE),T212-HLOOKUP(V212,Masterf!$C$1:$CD$9,3,FALSE))</f>
        <v>#VALUE!</v>
      </c>
      <c r="AD212" s="32" t="e">
        <f>IF(E212="H",T212-HLOOKUP(V212,Masterh!$C$1:$CX$9,4,FALSE),T212-HLOOKUP(V212,Masterf!$C$1:$CD$9,4,FALSE))</f>
        <v>#VALUE!</v>
      </c>
      <c r="AE212" s="32" t="e">
        <f>IF(E212="H",T212-HLOOKUP(V212,Masterh!$C$1:$CX$9,5,FALSE),T212-HLOOKUP(V212,Masterf!$C$1:$CD$9,5,FALSE))</f>
        <v>#VALUE!</v>
      </c>
      <c r="AF212" s="32" t="e">
        <f>IF(E212="H",T212-HLOOKUP(V212,Masterh!$C$1:$CX$9,6,FALSE),T212-HLOOKUP(V212,Masterf!$C$1:$CD$9,6,FALSE))</f>
        <v>#VALUE!</v>
      </c>
      <c r="AG212" s="32" t="e">
        <f>IF(E212="H",T212-HLOOKUP(V212,Masterh!$C$1:$CX$9,7,FALSE),T212-HLOOKUP(V212,Masterf!$C$1:$CD$9,7,FALSE))</f>
        <v>#VALUE!</v>
      </c>
      <c r="AH212" s="32" t="e">
        <f>IF(E212="H",T212-HLOOKUP(V212,Masterh!$C$1:$CX$9,8,FALSE),T212-HLOOKUP(V212,Masterf!$C$1:$CD$9,8,FALSE))</f>
        <v>#VALUE!</v>
      </c>
      <c r="AI212" s="32" t="e">
        <f>IF(E212="H",T212-HLOOKUP(V212,Masterh!$C$1:$CX$9,9,FALSE),T212-HLOOKUP(V212,Masterf!$C$1:$CD$9,9,FALSE))</f>
        <v>#VALUE!</v>
      </c>
      <c r="AJ212" s="51" t="str">
        <f t="shared" si="17"/>
        <v xml:space="preserve"> </v>
      </c>
      <c r="AK212" s="37"/>
      <c r="AL212" s="52" t="str">
        <f t="shared" si="18"/>
        <v xml:space="preserve"> </v>
      </c>
      <c r="AM212" s="53" t="str">
        <f t="shared" si="19"/>
        <v xml:space="preserve"> </v>
      </c>
      <c r="AN212" s="37" t="e">
        <f>IF(AND(H212&lt;1920),VLOOKUP(K212,Masterh!$F$11:$P$29,11),IF(AND(H212&gt;=1920,H212&lt;1941),VLOOKUP(K212,Masterh!$F$11:$P$29,11),IF(AND(H212&gt;=1941,H212&lt;1946),VLOOKUP(K212,Masterh!$F$11:$P$29,10),IF(AND(H212&gt;=1946,H212&lt;1951),VLOOKUP(K212,Masterh!$F$11:$P$29,9),IF(AND(H212&gt;=1951,H212&lt;1956),VLOOKUP(K212,Masterh!$F$11:$P$29,8),IF(AND(H212&gt;=1956,H212&lt;1961),VLOOKUP(K212,Masterh!$F$11:$P$29,7),IF(AND(H212&gt;=1961,H212&lt;1966),VLOOKUP(K212,Masterh!$F$11:$P$29,6),IF(AND(H212&gt;=1966,H212&lt;1971),VLOOKUP(K212,Masterh!$F$11:$P$29,5),IF(AND(H212&gt;=1971,H212&lt;1976),VLOOKUP(K212,Masterh!$F$11:$P$29,4),IF(AND(H212&gt;=1976,H212&lt;1981),VLOOKUP(K212,Masterh!$F$11:$P$29,3),IF(AND(H212&gt;=1981,H212&lt;1986),VLOOKUP(K212,Masterh!$F$11:$P$29,2),"SENIOR")))))))))))</f>
        <v>#N/A</v>
      </c>
      <c r="AO212" s="37" t="e">
        <f>IF(AND(H212&lt;1951),VLOOKUP(K212,Masterf!$F$11:$N$25,9),IF(AND(H212&gt;=1951,H212&lt;1956),VLOOKUP(K212,Masterf!$F$11:$N$25,8),IF(AND(H212&gt;=1956,H212&lt;1961),VLOOKUP(K212,Masterf!$F$11:$N$25,7),IF(AND(H212&gt;=1961,H212&lt;1966),VLOOKUP(K212,Masterf!$F$11:$N$25,6),IF(AND(H212&gt;=1966,H212&lt;1971),VLOOKUP(K212,Masterf!$F$11:$N$25,5),IF(AND(H212&gt;=1971,H212&lt;1976),VLOOKUP(K212,Masterf!$F$11:$N$25,4),IF(AND(H212&gt;=1976,H212&lt;1981),VLOOKUP(K212,Masterf!$F$11:$N$25,3),IF(AND(H212&gt;=1981,H212&lt;1986),VLOOKUP(K212,Masterf!$F$11:$N$25,2),"SENIOR"))))))))</f>
        <v>#N/A</v>
      </c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</row>
    <row r="213" spans="2:124" s="5" customFormat="1" ht="30" customHeight="1" x14ac:dyDescent="0.2">
      <c r="B213" s="170"/>
      <c r="C213" s="171"/>
      <c r="D213" s="172"/>
      <c r="E213" s="173"/>
      <c r="F213" s="174" t="s">
        <v>30</v>
      </c>
      <c r="G213" s="175" t="s">
        <v>30</v>
      </c>
      <c r="H213" s="176"/>
      <c r="I213" s="177"/>
      <c r="J213" s="178" t="s">
        <v>30</v>
      </c>
      <c r="K213" s="179"/>
      <c r="L213" s="180"/>
      <c r="M213" s="181"/>
      <c r="N213" s="181"/>
      <c r="O213" s="182" t="str">
        <f t="shared" si="3"/>
        <v/>
      </c>
      <c r="P213" s="180"/>
      <c r="Q213" s="181"/>
      <c r="R213" s="181"/>
      <c r="S213" s="182" t="str">
        <f t="shared" si="4"/>
        <v/>
      </c>
      <c r="T213" s="207" t="str">
        <f t="shared" si="5"/>
        <v/>
      </c>
      <c r="U213" s="183" t="str">
        <f t="shared" si="20"/>
        <v xml:space="preserve">   </v>
      </c>
      <c r="V213" s="184" t="str">
        <f t="shared" si="6"/>
        <v xml:space="preserve"> </v>
      </c>
      <c r="W213" s="185" t="str">
        <f t="shared" si="7"/>
        <v/>
      </c>
      <c r="X213" s="209" t="str">
        <f>IF(E213="","",W213*VLOOKUP(2020-H213,Masterh!C$17:D$72,2,FALSE))</f>
        <v/>
      </c>
      <c r="Y213" s="73"/>
      <c r="AA213" s="37"/>
      <c r="AB213" s="32" t="e">
        <f>IF(E213="H",T213-HLOOKUP(V213,Masterh!$C$1:$CX$9,2,FALSE),T213-HLOOKUP(V213,Masterf!$C$1:$CD$9,2,FALSE))</f>
        <v>#VALUE!</v>
      </c>
      <c r="AC213" s="32" t="e">
        <f>IF(E213="H",T213-HLOOKUP(V213,Masterh!$C$1:$CX$9,3,FALSE),T213-HLOOKUP(V213,Masterf!$C$1:$CD$9,3,FALSE))</f>
        <v>#VALUE!</v>
      </c>
      <c r="AD213" s="32" t="e">
        <f>IF(E213="H",T213-HLOOKUP(V213,Masterh!$C$1:$CX$9,4,FALSE),T213-HLOOKUP(V213,Masterf!$C$1:$CD$9,4,FALSE))</f>
        <v>#VALUE!</v>
      </c>
      <c r="AE213" s="32" t="e">
        <f>IF(E213="H",T213-HLOOKUP(V213,Masterh!$C$1:$CX$9,5,FALSE),T213-HLOOKUP(V213,Masterf!$C$1:$CD$9,5,FALSE))</f>
        <v>#VALUE!</v>
      </c>
      <c r="AF213" s="32" t="e">
        <f>IF(E213="H",T213-HLOOKUP(V213,Masterh!$C$1:$CX$9,6,FALSE),T213-HLOOKUP(V213,Masterf!$C$1:$CD$9,6,FALSE))</f>
        <v>#VALUE!</v>
      </c>
      <c r="AG213" s="32" t="e">
        <f>IF(E213="H",T213-HLOOKUP(V213,Masterh!$C$1:$CX$9,7,FALSE),T213-HLOOKUP(V213,Masterf!$C$1:$CD$9,7,FALSE))</f>
        <v>#VALUE!</v>
      </c>
      <c r="AH213" s="32" t="e">
        <f>IF(E213="H",T213-HLOOKUP(V213,Masterh!$C$1:$CX$9,8,FALSE),T213-HLOOKUP(V213,Masterf!$C$1:$CD$9,8,FALSE))</f>
        <v>#VALUE!</v>
      </c>
      <c r="AI213" s="32" t="e">
        <f>IF(E213="H",T213-HLOOKUP(V213,Masterh!$C$1:$CX$9,9,FALSE),T213-HLOOKUP(V213,Masterf!$C$1:$CD$9,9,FALSE))</f>
        <v>#VALUE!</v>
      </c>
      <c r="AJ213" s="51" t="str">
        <f t="shared" si="17"/>
        <v xml:space="preserve"> </v>
      </c>
      <c r="AK213" s="37"/>
      <c r="AL213" s="52" t="str">
        <f t="shared" si="18"/>
        <v xml:space="preserve"> </v>
      </c>
      <c r="AM213" s="53" t="str">
        <f t="shared" si="19"/>
        <v xml:space="preserve"> </v>
      </c>
      <c r="AN213" s="37" t="e">
        <f>IF(AND(H213&lt;1920),VLOOKUP(K213,Masterh!$F$11:$P$29,11),IF(AND(H213&gt;=1920,H213&lt;1941),VLOOKUP(K213,Masterh!$F$11:$P$29,11),IF(AND(H213&gt;=1941,H213&lt;1946),VLOOKUP(K213,Masterh!$F$11:$P$29,10),IF(AND(H213&gt;=1946,H213&lt;1951),VLOOKUP(K213,Masterh!$F$11:$P$29,9),IF(AND(H213&gt;=1951,H213&lt;1956),VLOOKUP(K213,Masterh!$F$11:$P$29,8),IF(AND(H213&gt;=1956,H213&lt;1961),VLOOKUP(K213,Masterh!$F$11:$P$29,7),IF(AND(H213&gt;=1961,H213&lt;1966),VLOOKUP(K213,Masterh!$F$11:$P$29,6),IF(AND(H213&gt;=1966,H213&lt;1971),VLOOKUP(K213,Masterh!$F$11:$P$29,5),IF(AND(H213&gt;=1971,H213&lt;1976),VLOOKUP(K213,Masterh!$F$11:$P$29,4),IF(AND(H213&gt;=1976,H213&lt;1981),VLOOKUP(K213,Masterh!$F$11:$P$29,3),IF(AND(H213&gt;=1981,H213&lt;1986),VLOOKUP(K213,Masterh!$F$11:$P$29,2),"SENIOR")))))))))))</f>
        <v>#N/A</v>
      </c>
      <c r="AO213" s="37" t="e">
        <f>IF(AND(H213&lt;1951),VLOOKUP(K213,Masterf!$F$11:$N$25,9),IF(AND(H213&gt;=1951,H213&lt;1956),VLOOKUP(K213,Masterf!$F$11:$N$25,8),IF(AND(H213&gt;=1956,H213&lt;1961),VLOOKUP(K213,Masterf!$F$11:$N$25,7),IF(AND(H213&gt;=1961,H213&lt;1966),VLOOKUP(K213,Masterf!$F$11:$N$25,6),IF(AND(H213&gt;=1966,H213&lt;1971),VLOOKUP(K213,Masterf!$F$11:$N$25,5),IF(AND(H213&gt;=1971,H213&lt;1976),VLOOKUP(K213,Masterf!$F$11:$N$25,4),IF(AND(H213&gt;=1976,H213&lt;1981),VLOOKUP(K213,Masterf!$F$11:$N$25,3),IF(AND(H213&gt;=1981,H213&lt;1986),VLOOKUP(K213,Masterf!$F$11:$N$25,2),"SENIOR"))))))))</f>
        <v>#N/A</v>
      </c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</row>
    <row r="214" spans="2:124" s="5" customFormat="1" ht="30" customHeight="1" x14ac:dyDescent="0.2">
      <c r="B214" s="170"/>
      <c r="C214" s="171"/>
      <c r="D214" s="172"/>
      <c r="E214" s="173"/>
      <c r="F214" s="174" t="s">
        <v>30</v>
      </c>
      <c r="G214" s="175" t="s">
        <v>30</v>
      </c>
      <c r="H214" s="176"/>
      <c r="I214" s="177"/>
      <c r="J214" s="178" t="s">
        <v>30</v>
      </c>
      <c r="K214" s="179"/>
      <c r="L214" s="180"/>
      <c r="M214" s="181"/>
      <c r="N214" s="181"/>
      <c r="O214" s="182" t="str">
        <f t="shared" si="3"/>
        <v/>
      </c>
      <c r="P214" s="180"/>
      <c r="Q214" s="181"/>
      <c r="R214" s="181"/>
      <c r="S214" s="182" t="str">
        <f t="shared" si="4"/>
        <v/>
      </c>
      <c r="T214" s="207" t="str">
        <f t="shared" si="5"/>
        <v/>
      </c>
      <c r="U214" s="183" t="str">
        <f t="shared" si="20"/>
        <v xml:space="preserve">   </v>
      </c>
      <c r="V214" s="184" t="str">
        <f t="shared" si="6"/>
        <v xml:space="preserve"> </v>
      </c>
      <c r="W214" s="185" t="str">
        <f t="shared" si="7"/>
        <v/>
      </c>
      <c r="X214" s="209" t="str">
        <f>IF(E214="","",W214*VLOOKUP(2020-H214,Masterh!C$17:D$72,2,FALSE))</f>
        <v/>
      </c>
      <c r="Y214" s="73"/>
      <c r="AA214" s="37"/>
      <c r="AB214" s="32" t="e">
        <f>IF(E214="H",T214-HLOOKUP(V214,Masterh!$C$1:$CX$9,2,FALSE),T214-HLOOKUP(V214,Masterf!$C$1:$CD$9,2,FALSE))</f>
        <v>#VALUE!</v>
      </c>
      <c r="AC214" s="32" t="e">
        <f>IF(E214="H",T214-HLOOKUP(V214,Masterh!$C$1:$CX$9,3,FALSE),T214-HLOOKUP(V214,Masterf!$C$1:$CD$9,3,FALSE))</f>
        <v>#VALUE!</v>
      </c>
      <c r="AD214" s="32" t="e">
        <f>IF(E214="H",T214-HLOOKUP(V214,Masterh!$C$1:$CX$9,4,FALSE),T214-HLOOKUP(V214,Masterf!$C$1:$CD$9,4,FALSE))</f>
        <v>#VALUE!</v>
      </c>
      <c r="AE214" s="32" t="e">
        <f>IF(E214="H",T214-HLOOKUP(V214,Masterh!$C$1:$CX$9,5,FALSE),T214-HLOOKUP(V214,Masterf!$C$1:$CD$9,5,FALSE))</f>
        <v>#VALUE!</v>
      </c>
      <c r="AF214" s="32" t="e">
        <f>IF(E214="H",T214-HLOOKUP(V214,Masterh!$C$1:$CX$9,6,FALSE),T214-HLOOKUP(V214,Masterf!$C$1:$CD$9,6,FALSE))</f>
        <v>#VALUE!</v>
      </c>
      <c r="AG214" s="32" t="e">
        <f>IF(E214="H",T214-HLOOKUP(V214,Masterh!$C$1:$CX$9,7,FALSE),T214-HLOOKUP(V214,Masterf!$C$1:$CD$9,7,FALSE))</f>
        <v>#VALUE!</v>
      </c>
      <c r="AH214" s="32" t="e">
        <f>IF(E214="H",T214-HLOOKUP(V214,Masterh!$C$1:$CX$9,8,FALSE),T214-HLOOKUP(V214,Masterf!$C$1:$CD$9,8,FALSE))</f>
        <v>#VALUE!</v>
      </c>
      <c r="AI214" s="32" t="e">
        <f>IF(E214="H",T214-HLOOKUP(V214,Masterh!$C$1:$CX$9,9,FALSE),T214-HLOOKUP(V214,Masterf!$C$1:$CD$9,9,FALSE))</f>
        <v>#VALUE!</v>
      </c>
      <c r="AJ214" s="51" t="str">
        <f t="shared" si="17"/>
        <v xml:space="preserve"> </v>
      </c>
      <c r="AK214" s="37"/>
      <c r="AL214" s="52" t="str">
        <f t="shared" si="18"/>
        <v xml:space="preserve"> </v>
      </c>
      <c r="AM214" s="53" t="str">
        <f t="shared" si="19"/>
        <v xml:space="preserve"> </v>
      </c>
      <c r="AN214" s="37" t="e">
        <f>IF(AND(H214&lt;1920),VLOOKUP(K214,Masterh!$F$11:$P$29,11),IF(AND(H214&gt;=1920,H214&lt;1941),VLOOKUP(K214,Masterh!$F$11:$P$29,11),IF(AND(H214&gt;=1941,H214&lt;1946),VLOOKUP(K214,Masterh!$F$11:$P$29,10),IF(AND(H214&gt;=1946,H214&lt;1951),VLOOKUP(K214,Masterh!$F$11:$P$29,9),IF(AND(H214&gt;=1951,H214&lt;1956),VLOOKUP(K214,Masterh!$F$11:$P$29,8),IF(AND(H214&gt;=1956,H214&lt;1961),VLOOKUP(K214,Masterh!$F$11:$P$29,7),IF(AND(H214&gt;=1961,H214&lt;1966),VLOOKUP(K214,Masterh!$F$11:$P$29,6),IF(AND(H214&gt;=1966,H214&lt;1971),VLOOKUP(K214,Masterh!$F$11:$P$29,5),IF(AND(H214&gt;=1971,H214&lt;1976),VLOOKUP(K214,Masterh!$F$11:$P$29,4),IF(AND(H214&gt;=1976,H214&lt;1981),VLOOKUP(K214,Masterh!$F$11:$P$29,3),IF(AND(H214&gt;=1981,H214&lt;1986),VLOOKUP(K214,Masterh!$F$11:$P$29,2),"SENIOR")))))))))))</f>
        <v>#N/A</v>
      </c>
      <c r="AO214" s="37" t="e">
        <f>IF(AND(H214&lt;1951),VLOOKUP(K214,Masterf!$F$11:$N$25,9),IF(AND(H214&gt;=1951,H214&lt;1956),VLOOKUP(K214,Masterf!$F$11:$N$25,8),IF(AND(H214&gt;=1956,H214&lt;1961),VLOOKUP(K214,Masterf!$F$11:$N$25,7),IF(AND(H214&gt;=1961,H214&lt;1966),VLOOKUP(K214,Masterf!$F$11:$N$25,6),IF(AND(H214&gt;=1966,H214&lt;1971),VLOOKUP(K214,Masterf!$F$11:$N$25,5),IF(AND(H214&gt;=1971,H214&lt;1976),VLOOKUP(K214,Masterf!$F$11:$N$25,4),IF(AND(H214&gt;=1976,H214&lt;1981),VLOOKUP(K214,Masterf!$F$11:$N$25,3),IF(AND(H214&gt;=1981,H214&lt;1986),VLOOKUP(K214,Masterf!$F$11:$N$25,2),"SENIOR"))))))))</f>
        <v>#N/A</v>
      </c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</row>
    <row r="215" spans="2:124" s="5" customFormat="1" ht="30" customHeight="1" x14ac:dyDescent="0.2">
      <c r="B215" s="170"/>
      <c r="C215" s="171"/>
      <c r="D215" s="172"/>
      <c r="E215" s="173"/>
      <c r="F215" s="174" t="s">
        <v>30</v>
      </c>
      <c r="G215" s="175" t="s">
        <v>30</v>
      </c>
      <c r="H215" s="176"/>
      <c r="I215" s="177"/>
      <c r="J215" s="178" t="s">
        <v>30</v>
      </c>
      <c r="K215" s="179"/>
      <c r="L215" s="180"/>
      <c r="M215" s="181"/>
      <c r="N215" s="181"/>
      <c r="O215" s="182" t="str">
        <f t="shared" si="3"/>
        <v/>
      </c>
      <c r="P215" s="180"/>
      <c r="Q215" s="181"/>
      <c r="R215" s="181"/>
      <c r="S215" s="182" t="str">
        <f t="shared" si="4"/>
        <v/>
      </c>
      <c r="T215" s="207" t="str">
        <f t="shared" si="5"/>
        <v/>
      </c>
      <c r="U215" s="183" t="str">
        <f t="shared" si="20"/>
        <v xml:space="preserve">   </v>
      </c>
      <c r="V215" s="184" t="str">
        <f t="shared" si="6"/>
        <v xml:space="preserve"> </v>
      </c>
      <c r="W215" s="185" t="str">
        <f t="shared" si="7"/>
        <v/>
      </c>
      <c r="X215" s="209" t="str">
        <f>IF(E215="","",W215*VLOOKUP(2020-H215,Masterh!C$17:D$72,2,FALSE))</f>
        <v/>
      </c>
      <c r="Y215" s="73"/>
      <c r="AA215" s="37"/>
      <c r="AB215" s="32" t="e">
        <f>IF(E215="H",T215-HLOOKUP(V215,Masterh!$C$1:$CX$9,2,FALSE),T215-HLOOKUP(V215,Masterf!$C$1:$CD$9,2,FALSE))</f>
        <v>#VALUE!</v>
      </c>
      <c r="AC215" s="32" t="e">
        <f>IF(E215="H",T215-HLOOKUP(V215,Masterh!$C$1:$CX$9,3,FALSE),T215-HLOOKUP(V215,Masterf!$C$1:$CD$9,3,FALSE))</f>
        <v>#VALUE!</v>
      </c>
      <c r="AD215" s="32" t="e">
        <f>IF(E215="H",T215-HLOOKUP(V215,Masterh!$C$1:$CX$9,4,FALSE),T215-HLOOKUP(V215,Masterf!$C$1:$CD$9,4,FALSE))</f>
        <v>#VALUE!</v>
      </c>
      <c r="AE215" s="32" t="e">
        <f>IF(E215="H",T215-HLOOKUP(V215,Masterh!$C$1:$CX$9,5,FALSE),T215-HLOOKUP(V215,Masterf!$C$1:$CD$9,5,FALSE))</f>
        <v>#VALUE!</v>
      </c>
      <c r="AF215" s="32" t="e">
        <f>IF(E215="H",T215-HLOOKUP(V215,Masterh!$C$1:$CX$9,6,FALSE),T215-HLOOKUP(V215,Masterf!$C$1:$CD$9,6,FALSE))</f>
        <v>#VALUE!</v>
      </c>
      <c r="AG215" s="32" t="e">
        <f>IF(E215="H",T215-HLOOKUP(V215,Masterh!$C$1:$CX$9,7,FALSE),T215-HLOOKUP(V215,Masterf!$C$1:$CD$9,7,FALSE))</f>
        <v>#VALUE!</v>
      </c>
      <c r="AH215" s="32" t="e">
        <f>IF(E215="H",T215-HLOOKUP(V215,Masterh!$C$1:$CX$9,8,FALSE),T215-HLOOKUP(V215,Masterf!$C$1:$CD$9,8,FALSE))</f>
        <v>#VALUE!</v>
      </c>
      <c r="AI215" s="32" t="e">
        <f>IF(E215="H",T215-HLOOKUP(V215,Masterh!$C$1:$CX$9,9,FALSE),T215-HLOOKUP(V215,Masterf!$C$1:$CD$9,9,FALSE))</f>
        <v>#VALUE!</v>
      </c>
      <c r="AJ215" s="51" t="str">
        <f t="shared" si="17"/>
        <v xml:space="preserve"> </v>
      </c>
      <c r="AK215" s="37"/>
      <c r="AL215" s="52" t="str">
        <f t="shared" si="18"/>
        <v xml:space="preserve"> </v>
      </c>
      <c r="AM215" s="53" t="str">
        <f t="shared" si="19"/>
        <v xml:space="preserve"> </v>
      </c>
      <c r="AN215" s="37" t="e">
        <f>IF(AND(H215&lt;1920),VLOOKUP(K215,Masterh!$F$11:$P$29,11),IF(AND(H215&gt;=1920,H215&lt;1941),VLOOKUP(K215,Masterh!$F$11:$P$29,11),IF(AND(H215&gt;=1941,H215&lt;1946),VLOOKUP(K215,Masterh!$F$11:$P$29,10),IF(AND(H215&gt;=1946,H215&lt;1951),VLOOKUP(K215,Masterh!$F$11:$P$29,9),IF(AND(H215&gt;=1951,H215&lt;1956),VLOOKUP(K215,Masterh!$F$11:$P$29,8),IF(AND(H215&gt;=1956,H215&lt;1961),VLOOKUP(K215,Masterh!$F$11:$P$29,7),IF(AND(H215&gt;=1961,H215&lt;1966),VLOOKUP(K215,Masterh!$F$11:$P$29,6),IF(AND(H215&gt;=1966,H215&lt;1971),VLOOKUP(K215,Masterh!$F$11:$P$29,5),IF(AND(H215&gt;=1971,H215&lt;1976),VLOOKUP(K215,Masterh!$F$11:$P$29,4),IF(AND(H215&gt;=1976,H215&lt;1981),VLOOKUP(K215,Masterh!$F$11:$P$29,3),IF(AND(H215&gt;=1981,H215&lt;1986),VLOOKUP(K215,Masterh!$F$11:$P$29,2),"SENIOR")))))))))))</f>
        <v>#N/A</v>
      </c>
      <c r="AO215" s="37" t="e">
        <f>IF(AND(H215&lt;1951),VLOOKUP(K215,Masterf!$F$11:$N$25,9),IF(AND(H215&gt;=1951,H215&lt;1956),VLOOKUP(K215,Masterf!$F$11:$N$25,8),IF(AND(H215&gt;=1956,H215&lt;1961),VLOOKUP(K215,Masterf!$F$11:$N$25,7),IF(AND(H215&gt;=1961,H215&lt;1966),VLOOKUP(K215,Masterf!$F$11:$N$25,6),IF(AND(H215&gt;=1966,H215&lt;1971),VLOOKUP(K215,Masterf!$F$11:$N$25,5),IF(AND(H215&gt;=1971,H215&lt;1976),VLOOKUP(K215,Masterf!$F$11:$N$25,4),IF(AND(H215&gt;=1976,H215&lt;1981),VLOOKUP(K215,Masterf!$F$11:$N$25,3),IF(AND(H215&gt;=1981,H215&lt;1986),VLOOKUP(K215,Masterf!$F$11:$N$25,2),"SENIOR"))))))))</f>
        <v>#N/A</v>
      </c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</row>
    <row r="216" spans="2:124" s="5" customFormat="1" ht="30" customHeight="1" x14ac:dyDescent="0.2">
      <c r="B216" s="170"/>
      <c r="C216" s="171"/>
      <c r="D216" s="172"/>
      <c r="E216" s="173"/>
      <c r="F216" s="174" t="s">
        <v>30</v>
      </c>
      <c r="G216" s="175" t="s">
        <v>30</v>
      </c>
      <c r="H216" s="176"/>
      <c r="I216" s="177"/>
      <c r="J216" s="178" t="s">
        <v>30</v>
      </c>
      <c r="K216" s="179"/>
      <c r="L216" s="180"/>
      <c r="M216" s="181"/>
      <c r="N216" s="181"/>
      <c r="O216" s="182" t="str">
        <f t="shared" si="3"/>
        <v/>
      </c>
      <c r="P216" s="180"/>
      <c r="Q216" s="181"/>
      <c r="R216" s="181"/>
      <c r="S216" s="182" t="str">
        <f t="shared" si="4"/>
        <v/>
      </c>
      <c r="T216" s="207" t="str">
        <f t="shared" si="5"/>
        <v/>
      </c>
      <c r="U216" s="183" t="str">
        <f t="shared" si="20"/>
        <v xml:space="preserve">   </v>
      </c>
      <c r="V216" s="184" t="str">
        <f t="shared" si="6"/>
        <v xml:space="preserve"> </v>
      </c>
      <c r="W216" s="185" t="str">
        <f t="shared" si="7"/>
        <v/>
      </c>
      <c r="X216" s="209" t="str">
        <f>IF(E216="","",W216*VLOOKUP(2020-H216,Masterh!C$17:D$72,2,FALSE))</f>
        <v/>
      </c>
      <c r="Y216" s="73"/>
      <c r="AA216" s="37"/>
      <c r="AB216" s="32" t="e">
        <f>IF(E216="H",T216-HLOOKUP(V216,Masterh!$C$1:$CX$9,2,FALSE),T216-HLOOKUP(V216,Masterf!$C$1:$CD$9,2,FALSE))</f>
        <v>#VALUE!</v>
      </c>
      <c r="AC216" s="32" t="e">
        <f>IF(E216="H",T216-HLOOKUP(V216,Masterh!$C$1:$CX$9,3,FALSE),T216-HLOOKUP(V216,Masterf!$C$1:$CD$9,3,FALSE))</f>
        <v>#VALUE!</v>
      </c>
      <c r="AD216" s="32" t="e">
        <f>IF(E216="H",T216-HLOOKUP(V216,Masterh!$C$1:$CX$9,4,FALSE),T216-HLOOKUP(V216,Masterf!$C$1:$CD$9,4,FALSE))</f>
        <v>#VALUE!</v>
      </c>
      <c r="AE216" s="32" t="e">
        <f>IF(E216="H",T216-HLOOKUP(V216,Masterh!$C$1:$CX$9,5,FALSE),T216-HLOOKUP(V216,Masterf!$C$1:$CD$9,5,FALSE))</f>
        <v>#VALUE!</v>
      </c>
      <c r="AF216" s="32" t="e">
        <f>IF(E216="H",T216-HLOOKUP(V216,Masterh!$C$1:$CX$9,6,FALSE),T216-HLOOKUP(V216,Masterf!$C$1:$CD$9,6,FALSE))</f>
        <v>#VALUE!</v>
      </c>
      <c r="AG216" s="32" t="e">
        <f>IF(E216="H",T216-HLOOKUP(V216,Masterh!$C$1:$CX$9,7,FALSE),T216-HLOOKUP(V216,Masterf!$C$1:$CD$9,7,FALSE))</f>
        <v>#VALUE!</v>
      </c>
      <c r="AH216" s="32" t="e">
        <f>IF(E216="H",T216-HLOOKUP(V216,Masterh!$C$1:$CX$9,8,FALSE),T216-HLOOKUP(V216,Masterf!$C$1:$CD$9,8,FALSE))</f>
        <v>#VALUE!</v>
      </c>
      <c r="AI216" s="32" t="e">
        <f>IF(E216="H",T216-HLOOKUP(V216,Masterh!$C$1:$CX$9,9,FALSE),T216-HLOOKUP(V216,Masterf!$C$1:$CD$9,9,FALSE))</f>
        <v>#VALUE!</v>
      </c>
      <c r="AJ216" s="51" t="str">
        <f t="shared" si="17"/>
        <v xml:space="preserve"> </v>
      </c>
      <c r="AK216" s="37"/>
      <c r="AL216" s="52" t="str">
        <f t="shared" si="18"/>
        <v xml:space="preserve"> </v>
      </c>
      <c r="AM216" s="53" t="str">
        <f t="shared" si="19"/>
        <v xml:space="preserve"> </v>
      </c>
      <c r="AN216" s="37" t="e">
        <f>IF(AND(H216&lt;1920),VLOOKUP(K216,Masterh!$F$11:$P$29,11),IF(AND(H216&gt;=1920,H216&lt;1941),VLOOKUP(K216,Masterh!$F$11:$P$29,11),IF(AND(H216&gt;=1941,H216&lt;1946),VLOOKUP(K216,Masterh!$F$11:$P$29,10),IF(AND(H216&gt;=1946,H216&lt;1951),VLOOKUP(K216,Masterh!$F$11:$P$29,9),IF(AND(H216&gt;=1951,H216&lt;1956),VLOOKUP(K216,Masterh!$F$11:$P$29,8),IF(AND(H216&gt;=1956,H216&lt;1961),VLOOKUP(K216,Masterh!$F$11:$P$29,7),IF(AND(H216&gt;=1961,H216&lt;1966),VLOOKUP(K216,Masterh!$F$11:$P$29,6),IF(AND(H216&gt;=1966,H216&lt;1971),VLOOKUP(K216,Masterh!$F$11:$P$29,5),IF(AND(H216&gt;=1971,H216&lt;1976),VLOOKUP(K216,Masterh!$F$11:$P$29,4),IF(AND(H216&gt;=1976,H216&lt;1981),VLOOKUP(K216,Masterh!$F$11:$P$29,3),IF(AND(H216&gt;=1981,H216&lt;1986),VLOOKUP(K216,Masterh!$F$11:$P$29,2),"SENIOR")))))))))))</f>
        <v>#N/A</v>
      </c>
      <c r="AO216" s="37" t="e">
        <f>IF(AND(H216&lt;1951),VLOOKUP(K216,Masterf!$F$11:$N$25,9),IF(AND(H216&gt;=1951,H216&lt;1956),VLOOKUP(K216,Masterf!$F$11:$N$25,8),IF(AND(H216&gt;=1956,H216&lt;1961),VLOOKUP(K216,Masterf!$F$11:$N$25,7),IF(AND(H216&gt;=1961,H216&lt;1966),VLOOKUP(K216,Masterf!$F$11:$N$25,6),IF(AND(H216&gt;=1966,H216&lt;1971),VLOOKUP(K216,Masterf!$F$11:$N$25,5),IF(AND(H216&gt;=1971,H216&lt;1976),VLOOKUP(K216,Masterf!$F$11:$N$25,4),IF(AND(H216&gt;=1976,H216&lt;1981),VLOOKUP(K216,Masterf!$F$11:$N$25,3),IF(AND(H216&gt;=1981,H216&lt;1986),VLOOKUP(K216,Masterf!$F$11:$N$25,2),"SENIOR"))))))))</f>
        <v>#N/A</v>
      </c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</row>
    <row r="217" spans="2:124" s="5" customFormat="1" ht="30" customHeight="1" x14ac:dyDescent="0.2">
      <c r="B217" s="170"/>
      <c r="C217" s="171"/>
      <c r="D217" s="172"/>
      <c r="E217" s="173"/>
      <c r="F217" s="174" t="s">
        <v>30</v>
      </c>
      <c r="G217" s="175" t="s">
        <v>30</v>
      </c>
      <c r="H217" s="176"/>
      <c r="I217" s="177"/>
      <c r="J217" s="178" t="s">
        <v>30</v>
      </c>
      <c r="K217" s="179"/>
      <c r="L217" s="180"/>
      <c r="M217" s="181"/>
      <c r="N217" s="181"/>
      <c r="O217" s="182" t="str">
        <f t="shared" si="3"/>
        <v/>
      </c>
      <c r="P217" s="180"/>
      <c r="Q217" s="181"/>
      <c r="R217" s="181"/>
      <c r="S217" s="182" t="str">
        <f t="shared" si="4"/>
        <v/>
      </c>
      <c r="T217" s="207" t="str">
        <f t="shared" si="5"/>
        <v/>
      </c>
      <c r="U217" s="183" t="str">
        <f t="shared" si="20"/>
        <v xml:space="preserve">   </v>
      </c>
      <c r="V217" s="184" t="str">
        <f t="shared" si="6"/>
        <v xml:space="preserve"> </v>
      </c>
      <c r="W217" s="185" t="str">
        <f t="shared" si="7"/>
        <v/>
      </c>
      <c r="X217" s="209" t="str">
        <f>IF(E217="","",W217*VLOOKUP(2020-H217,Masterh!C$17:D$72,2,FALSE))</f>
        <v/>
      </c>
      <c r="Y217" s="73"/>
      <c r="AA217" s="37"/>
      <c r="AB217" s="32" t="e">
        <f>IF(E217="H",T217-HLOOKUP(V217,Masterh!$C$1:$CX$9,2,FALSE),T217-HLOOKUP(V217,Masterf!$C$1:$CD$9,2,FALSE))</f>
        <v>#VALUE!</v>
      </c>
      <c r="AC217" s="32" t="e">
        <f>IF(E217="H",T217-HLOOKUP(V217,Masterh!$C$1:$CX$9,3,FALSE),T217-HLOOKUP(V217,Masterf!$C$1:$CD$9,3,FALSE))</f>
        <v>#VALUE!</v>
      </c>
      <c r="AD217" s="32" t="e">
        <f>IF(E217="H",T217-HLOOKUP(V217,Masterh!$C$1:$CX$9,4,FALSE),T217-HLOOKUP(V217,Masterf!$C$1:$CD$9,4,FALSE))</f>
        <v>#VALUE!</v>
      </c>
      <c r="AE217" s="32" t="e">
        <f>IF(E217="H",T217-HLOOKUP(V217,Masterh!$C$1:$CX$9,5,FALSE),T217-HLOOKUP(V217,Masterf!$C$1:$CD$9,5,FALSE))</f>
        <v>#VALUE!</v>
      </c>
      <c r="AF217" s="32" t="e">
        <f>IF(E217="H",T217-HLOOKUP(V217,Masterh!$C$1:$CX$9,6,FALSE),T217-HLOOKUP(V217,Masterf!$C$1:$CD$9,6,FALSE))</f>
        <v>#VALUE!</v>
      </c>
      <c r="AG217" s="32" t="e">
        <f>IF(E217="H",T217-HLOOKUP(V217,Masterh!$C$1:$CX$9,7,FALSE),T217-HLOOKUP(V217,Masterf!$C$1:$CD$9,7,FALSE))</f>
        <v>#VALUE!</v>
      </c>
      <c r="AH217" s="32" t="e">
        <f>IF(E217="H",T217-HLOOKUP(V217,Masterh!$C$1:$CX$9,8,FALSE),T217-HLOOKUP(V217,Masterf!$C$1:$CD$9,8,FALSE))</f>
        <v>#VALUE!</v>
      </c>
      <c r="AI217" s="32" t="e">
        <f>IF(E217="H",T217-HLOOKUP(V217,Masterh!$C$1:$CX$9,9,FALSE),T217-HLOOKUP(V217,Masterf!$C$1:$CD$9,9,FALSE))</f>
        <v>#VALUE!</v>
      </c>
      <c r="AJ217" s="51" t="str">
        <f t="shared" si="17"/>
        <v xml:space="preserve"> </v>
      </c>
      <c r="AK217" s="37"/>
      <c r="AL217" s="52" t="str">
        <f t="shared" si="18"/>
        <v xml:space="preserve"> </v>
      </c>
      <c r="AM217" s="53" t="str">
        <f t="shared" si="19"/>
        <v xml:space="preserve"> </v>
      </c>
      <c r="AN217" s="37" t="e">
        <f>IF(AND(H217&lt;1920),VLOOKUP(K217,Masterh!$F$11:$P$29,11),IF(AND(H217&gt;=1920,H217&lt;1941),VLOOKUP(K217,Masterh!$F$11:$P$29,11),IF(AND(H217&gt;=1941,H217&lt;1946),VLOOKUP(K217,Masterh!$F$11:$P$29,10),IF(AND(H217&gt;=1946,H217&lt;1951),VLOOKUP(K217,Masterh!$F$11:$P$29,9),IF(AND(H217&gt;=1951,H217&lt;1956),VLOOKUP(K217,Masterh!$F$11:$P$29,8),IF(AND(H217&gt;=1956,H217&lt;1961),VLOOKUP(K217,Masterh!$F$11:$P$29,7),IF(AND(H217&gt;=1961,H217&lt;1966),VLOOKUP(K217,Masterh!$F$11:$P$29,6),IF(AND(H217&gt;=1966,H217&lt;1971),VLOOKUP(K217,Masterh!$F$11:$P$29,5),IF(AND(H217&gt;=1971,H217&lt;1976),VLOOKUP(K217,Masterh!$F$11:$P$29,4),IF(AND(H217&gt;=1976,H217&lt;1981),VLOOKUP(K217,Masterh!$F$11:$P$29,3),IF(AND(H217&gt;=1981,H217&lt;1986),VLOOKUP(K217,Masterh!$F$11:$P$29,2),"SENIOR")))))))))))</f>
        <v>#N/A</v>
      </c>
      <c r="AO217" s="37" t="e">
        <f>IF(AND(H217&lt;1951),VLOOKUP(K217,Masterf!$F$11:$N$25,9),IF(AND(H217&gt;=1951,H217&lt;1956),VLOOKUP(K217,Masterf!$F$11:$N$25,8),IF(AND(H217&gt;=1956,H217&lt;1961),VLOOKUP(K217,Masterf!$F$11:$N$25,7),IF(AND(H217&gt;=1961,H217&lt;1966),VLOOKUP(K217,Masterf!$F$11:$N$25,6),IF(AND(H217&gt;=1966,H217&lt;1971),VLOOKUP(K217,Masterf!$F$11:$N$25,5),IF(AND(H217&gt;=1971,H217&lt;1976),VLOOKUP(K217,Masterf!$F$11:$N$25,4),IF(AND(H217&gt;=1976,H217&lt;1981),VLOOKUP(K217,Masterf!$F$11:$N$25,3),IF(AND(H217&gt;=1981,H217&lt;1986),VLOOKUP(K217,Masterf!$F$11:$N$25,2),"SENIOR"))))))))</f>
        <v>#N/A</v>
      </c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</row>
    <row r="218" spans="2:124" s="5" customFormat="1" ht="30" customHeight="1" x14ac:dyDescent="0.2">
      <c r="B218" s="170"/>
      <c r="C218" s="171"/>
      <c r="D218" s="172"/>
      <c r="E218" s="173"/>
      <c r="F218" s="174" t="s">
        <v>30</v>
      </c>
      <c r="G218" s="175" t="s">
        <v>30</v>
      </c>
      <c r="H218" s="176"/>
      <c r="I218" s="177"/>
      <c r="J218" s="178" t="s">
        <v>30</v>
      </c>
      <c r="K218" s="179"/>
      <c r="L218" s="180"/>
      <c r="M218" s="181"/>
      <c r="N218" s="181"/>
      <c r="O218" s="182" t="str">
        <f t="shared" si="3"/>
        <v/>
      </c>
      <c r="P218" s="180"/>
      <c r="Q218" s="181"/>
      <c r="R218" s="181"/>
      <c r="S218" s="182" t="str">
        <f t="shared" si="4"/>
        <v/>
      </c>
      <c r="T218" s="207" t="str">
        <f t="shared" si="5"/>
        <v/>
      </c>
      <c r="U218" s="183" t="str">
        <f t="shared" si="20"/>
        <v xml:space="preserve">   </v>
      </c>
      <c r="V218" s="184" t="str">
        <f t="shared" si="6"/>
        <v xml:space="preserve"> </v>
      </c>
      <c r="W218" s="185" t="str">
        <f t="shared" si="7"/>
        <v/>
      </c>
      <c r="X218" s="209" t="str">
        <f>IF(E218="","",W218*VLOOKUP(2020-H218,Masterh!C$17:D$72,2,FALSE))</f>
        <v/>
      </c>
      <c r="Y218" s="73"/>
      <c r="AA218" s="37"/>
      <c r="AB218" s="32" t="e">
        <f>IF(E218="H",T218-HLOOKUP(V218,Masterh!$C$1:$CX$9,2,FALSE),T218-HLOOKUP(V218,Masterf!$C$1:$CD$9,2,FALSE))</f>
        <v>#VALUE!</v>
      </c>
      <c r="AC218" s="32" t="e">
        <f>IF(E218="H",T218-HLOOKUP(V218,Masterh!$C$1:$CX$9,3,FALSE),T218-HLOOKUP(V218,Masterf!$C$1:$CD$9,3,FALSE))</f>
        <v>#VALUE!</v>
      </c>
      <c r="AD218" s="32" t="e">
        <f>IF(E218="H",T218-HLOOKUP(V218,Masterh!$C$1:$CX$9,4,FALSE),T218-HLOOKUP(V218,Masterf!$C$1:$CD$9,4,FALSE))</f>
        <v>#VALUE!</v>
      </c>
      <c r="AE218" s="32" t="e">
        <f>IF(E218="H",T218-HLOOKUP(V218,Masterh!$C$1:$CX$9,5,FALSE),T218-HLOOKUP(V218,Masterf!$C$1:$CD$9,5,FALSE))</f>
        <v>#VALUE!</v>
      </c>
      <c r="AF218" s="32" t="e">
        <f>IF(E218="H",T218-HLOOKUP(V218,Masterh!$C$1:$CX$9,6,FALSE),T218-HLOOKUP(V218,Masterf!$C$1:$CD$9,6,FALSE))</f>
        <v>#VALUE!</v>
      </c>
      <c r="AG218" s="32" t="e">
        <f>IF(E218="H",T218-HLOOKUP(V218,Masterh!$C$1:$CX$9,7,FALSE),T218-HLOOKUP(V218,Masterf!$C$1:$CD$9,7,FALSE))</f>
        <v>#VALUE!</v>
      </c>
      <c r="AH218" s="32" t="e">
        <f>IF(E218="H",T218-HLOOKUP(V218,Masterh!$C$1:$CX$9,8,FALSE),T218-HLOOKUP(V218,Masterf!$C$1:$CD$9,8,FALSE))</f>
        <v>#VALUE!</v>
      </c>
      <c r="AI218" s="32" t="e">
        <f>IF(E218="H",T218-HLOOKUP(V218,Masterh!$C$1:$CX$9,9,FALSE),T218-HLOOKUP(V218,Masterf!$C$1:$CD$9,9,FALSE))</f>
        <v>#VALUE!</v>
      </c>
      <c r="AJ218" s="51" t="str">
        <f t="shared" si="17"/>
        <v xml:space="preserve"> </v>
      </c>
      <c r="AK218" s="37"/>
      <c r="AL218" s="52" t="str">
        <f t="shared" si="18"/>
        <v xml:space="preserve"> </v>
      </c>
      <c r="AM218" s="53" t="str">
        <f t="shared" si="19"/>
        <v xml:space="preserve"> </v>
      </c>
      <c r="AN218" s="37" t="e">
        <f>IF(AND(H218&lt;1920),VLOOKUP(K218,Masterh!$F$11:$P$29,11),IF(AND(H218&gt;=1920,H218&lt;1941),VLOOKUP(K218,Masterh!$F$11:$P$29,11),IF(AND(H218&gt;=1941,H218&lt;1946),VLOOKUP(K218,Masterh!$F$11:$P$29,10),IF(AND(H218&gt;=1946,H218&lt;1951),VLOOKUP(K218,Masterh!$F$11:$P$29,9),IF(AND(H218&gt;=1951,H218&lt;1956),VLOOKUP(K218,Masterh!$F$11:$P$29,8),IF(AND(H218&gt;=1956,H218&lt;1961),VLOOKUP(K218,Masterh!$F$11:$P$29,7),IF(AND(H218&gt;=1961,H218&lt;1966),VLOOKUP(K218,Masterh!$F$11:$P$29,6),IF(AND(H218&gt;=1966,H218&lt;1971),VLOOKUP(K218,Masterh!$F$11:$P$29,5),IF(AND(H218&gt;=1971,H218&lt;1976),VLOOKUP(K218,Masterh!$F$11:$P$29,4),IF(AND(H218&gt;=1976,H218&lt;1981),VLOOKUP(K218,Masterh!$F$11:$P$29,3),IF(AND(H218&gt;=1981,H218&lt;1986),VLOOKUP(K218,Masterh!$F$11:$P$29,2),"SENIOR")))))))))))</f>
        <v>#N/A</v>
      </c>
      <c r="AO218" s="37" t="e">
        <f>IF(AND(H218&lt;1951),VLOOKUP(K218,Masterf!$F$11:$N$25,9),IF(AND(H218&gt;=1951,H218&lt;1956),VLOOKUP(K218,Masterf!$F$11:$N$25,8),IF(AND(H218&gt;=1956,H218&lt;1961),VLOOKUP(K218,Masterf!$F$11:$N$25,7),IF(AND(H218&gt;=1961,H218&lt;1966),VLOOKUP(K218,Masterf!$F$11:$N$25,6),IF(AND(H218&gt;=1966,H218&lt;1971),VLOOKUP(K218,Masterf!$F$11:$N$25,5),IF(AND(H218&gt;=1971,H218&lt;1976),VLOOKUP(K218,Masterf!$F$11:$N$25,4),IF(AND(H218&gt;=1976,H218&lt;1981),VLOOKUP(K218,Masterf!$F$11:$N$25,3),IF(AND(H218&gt;=1981,H218&lt;1986),VLOOKUP(K218,Masterf!$F$11:$N$25,2),"SENIOR"))))))))</f>
        <v>#N/A</v>
      </c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</row>
    <row r="219" spans="2:124" s="5" customFormat="1" ht="30" customHeight="1" x14ac:dyDescent="0.2">
      <c r="B219" s="170"/>
      <c r="C219" s="171"/>
      <c r="D219" s="172"/>
      <c r="E219" s="173"/>
      <c r="F219" s="174" t="s">
        <v>30</v>
      </c>
      <c r="G219" s="175" t="s">
        <v>30</v>
      </c>
      <c r="H219" s="176"/>
      <c r="I219" s="177"/>
      <c r="J219" s="178"/>
      <c r="K219" s="179"/>
      <c r="L219" s="180"/>
      <c r="M219" s="181"/>
      <c r="N219" s="181"/>
      <c r="O219" s="182" t="str">
        <f t="shared" si="3"/>
        <v/>
      </c>
      <c r="P219" s="180"/>
      <c r="Q219" s="181"/>
      <c r="R219" s="181"/>
      <c r="S219" s="182" t="str">
        <f t="shared" si="4"/>
        <v/>
      </c>
      <c r="T219" s="207" t="str">
        <f t="shared" si="5"/>
        <v/>
      </c>
      <c r="U219" s="183" t="str">
        <f t="shared" si="20"/>
        <v xml:space="preserve">   </v>
      </c>
      <c r="V219" s="184" t="str">
        <f t="shared" si="6"/>
        <v xml:space="preserve"> </v>
      </c>
      <c r="W219" s="185" t="str">
        <f t="shared" si="7"/>
        <v/>
      </c>
      <c r="X219" s="209" t="str">
        <f>IF(E219="","",W219*VLOOKUP(2020-H219,Masterh!C$17:D$72,2,FALSE))</f>
        <v/>
      </c>
      <c r="Y219" s="73"/>
      <c r="AA219" s="37"/>
      <c r="AB219" s="32" t="e">
        <f>IF(E219="H",T219-HLOOKUP(V219,Masterh!$C$1:$CX$9,2,FALSE),T219-HLOOKUP(V219,Masterf!$C$1:$CD$9,2,FALSE))</f>
        <v>#VALUE!</v>
      </c>
      <c r="AC219" s="32" t="e">
        <f>IF(E219="H",T219-HLOOKUP(V219,Masterh!$C$1:$CX$9,3,FALSE),T219-HLOOKUP(V219,Masterf!$C$1:$CD$9,3,FALSE))</f>
        <v>#VALUE!</v>
      </c>
      <c r="AD219" s="32" t="e">
        <f>IF(E219="H",T219-HLOOKUP(V219,Masterh!$C$1:$CX$9,4,FALSE),T219-HLOOKUP(V219,Masterf!$C$1:$CD$9,4,FALSE))</f>
        <v>#VALUE!</v>
      </c>
      <c r="AE219" s="32" t="e">
        <f>IF(E219="H",T219-HLOOKUP(V219,Masterh!$C$1:$CX$9,5,FALSE),T219-HLOOKUP(V219,Masterf!$C$1:$CD$9,5,FALSE))</f>
        <v>#VALUE!</v>
      </c>
      <c r="AF219" s="32" t="e">
        <f>IF(E219="H",T219-HLOOKUP(V219,Masterh!$C$1:$CX$9,6,FALSE),T219-HLOOKUP(V219,Masterf!$C$1:$CD$9,6,FALSE))</f>
        <v>#VALUE!</v>
      </c>
      <c r="AG219" s="32" t="e">
        <f>IF(E219="H",T219-HLOOKUP(V219,Masterh!$C$1:$CX$9,7,FALSE),T219-HLOOKUP(V219,Masterf!$C$1:$CD$9,7,FALSE))</f>
        <v>#VALUE!</v>
      </c>
      <c r="AH219" s="32" t="e">
        <f>IF(E219="H",T219-HLOOKUP(V219,Masterh!$C$1:$CX$9,8,FALSE),T219-HLOOKUP(V219,Masterf!$C$1:$CD$9,8,FALSE))</f>
        <v>#VALUE!</v>
      </c>
      <c r="AI219" s="32" t="e">
        <f>IF(E219="H",T219-HLOOKUP(V219,Masterh!$C$1:$CX$9,9,FALSE),T219-HLOOKUP(V219,Masterf!$C$1:$CD$9,9,FALSE))</f>
        <v>#VALUE!</v>
      </c>
      <c r="AJ219" s="51" t="str">
        <f t="shared" si="17"/>
        <v xml:space="preserve"> </v>
      </c>
      <c r="AK219" s="37"/>
      <c r="AL219" s="52" t="str">
        <f t="shared" si="18"/>
        <v xml:space="preserve"> </v>
      </c>
      <c r="AM219" s="53" t="str">
        <f t="shared" si="19"/>
        <v xml:space="preserve"> </v>
      </c>
      <c r="AN219" s="37" t="e">
        <f>IF(AND(H219&lt;1920),VLOOKUP(K219,Masterh!$F$11:$P$29,11),IF(AND(H219&gt;=1920,H219&lt;1941),VLOOKUP(K219,Masterh!$F$11:$P$29,11),IF(AND(H219&gt;=1941,H219&lt;1946),VLOOKUP(K219,Masterh!$F$11:$P$29,10),IF(AND(H219&gt;=1946,H219&lt;1951),VLOOKUP(K219,Masterh!$F$11:$P$29,9),IF(AND(H219&gt;=1951,H219&lt;1956),VLOOKUP(K219,Masterh!$F$11:$P$29,8),IF(AND(H219&gt;=1956,H219&lt;1961),VLOOKUP(K219,Masterh!$F$11:$P$29,7),IF(AND(H219&gt;=1961,H219&lt;1966),VLOOKUP(K219,Masterh!$F$11:$P$29,6),IF(AND(H219&gt;=1966,H219&lt;1971),VLOOKUP(K219,Masterh!$F$11:$P$29,5),IF(AND(H219&gt;=1971,H219&lt;1976),VLOOKUP(K219,Masterh!$F$11:$P$29,4),IF(AND(H219&gt;=1976,H219&lt;1981),VLOOKUP(K219,Masterh!$F$11:$P$29,3),IF(AND(H219&gt;=1981,H219&lt;1986),VLOOKUP(K219,Masterh!$F$11:$P$29,2),"SENIOR")))))))))))</f>
        <v>#N/A</v>
      </c>
      <c r="AO219" s="37" t="e">
        <f>IF(AND(H219&lt;1951),VLOOKUP(K219,Masterf!$F$11:$N$25,9),IF(AND(H219&gt;=1951,H219&lt;1956),VLOOKUP(K219,Masterf!$F$11:$N$25,8),IF(AND(H219&gt;=1956,H219&lt;1961),VLOOKUP(K219,Masterf!$F$11:$N$25,7),IF(AND(H219&gt;=1961,H219&lt;1966),VLOOKUP(K219,Masterf!$F$11:$N$25,6),IF(AND(H219&gt;=1966,H219&lt;1971),VLOOKUP(K219,Masterf!$F$11:$N$25,5),IF(AND(H219&gt;=1971,H219&lt;1976),VLOOKUP(K219,Masterf!$F$11:$N$25,4),IF(AND(H219&gt;=1976,H219&lt;1981),VLOOKUP(K219,Masterf!$F$11:$N$25,3),IF(AND(H219&gt;=1981,H219&lt;1986),VLOOKUP(K219,Masterf!$F$11:$N$25,2),"SENIOR"))))))))</f>
        <v>#N/A</v>
      </c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</row>
    <row r="220" spans="2:124" s="5" customFormat="1" ht="30" customHeight="1" x14ac:dyDescent="0.2">
      <c r="B220" s="170"/>
      <c r="C220" s="171"/>
      <c r="D220" s="172"/>
      <c r="E220" s="173"/>
      <c r="F220" s="174" t="s">
        <v>30</v>
      </c>
      <c r="G220" s="175" t="s">
        <v>30</v>
      </c>
      <c r="H220" s="176"/>
      <c r="I220" s="177"/>
      <c r="J220" s="178"/>
      <c r="K220" s="179"/>
      <c r="L220" s="180"/>
      <c r="M220" s="181"/>
      <c r="N220" s="181"/>
      <c r="O220" s="182" t="str">
        <f t="shared" si="3"/>
        <v/>
      </c>
      <c r="P220" s="180"/>
      <c r="Q220" s="181"/>
      <c r="R220" s="181"/>
      <c r="S220" s="182" t="str">
        <f t="shared" si="4"/>
        <v/>
      </c>
      <c r="T220" s="207" t="str">
        <f t="shared" si="5"/>
        <v/>
      </c>
      <c r="U220" s="183" t="str">
        <f t="shared" si="20"/>
        <v xml:space="preserve">   </v>
      </c>
      <c r="V220" s="184" t="str">
        <f t="shared" si="6"/>
        <v xml:space="preserve"> </v>
      </c>
      <c r="W220" s="185" t="str">
        <f t="shared" si="7"/>
        <v/>
      </c>
      <c r="X220" s="209" t="str">
        <f>IF(E220="","",W220*VLOOKUP(2020-H220,Masterh!C$17:D$72,2,FALSE))</f>
        <v/>
      </c>
      <c r="Y220" s="73"/>
      <c r="AA220" s="37"/>
      <c r="AB220" s="32" t="e">
        <f>IF(E220="H",T220-HLOOKUP(V220,Masterh!$C$1:$CX$9,2,FALSE),T220-HLOOKUP(V220,Masterf!$C$1:$CD$9,2,FALSE))</f>
        <v>#VALUE!</v>
      </c>
      <c r="AC220" s="32" t="e">
        <f>IF(E220="H",T220-HLOOKUP(V220,Masterh!$C$1:$CX$9,3,FALSE),T220-HLOOKUP(V220,Masterf!$C$1:$CD$9,3,FALSE))</f>
        <v>#VALUE!</v>
      </c>
      <c r="AD220" s="32" t="e">
        <f>IF(E220="H",T220-HLOOKUP(V220,Masterh!$C$1:$CX$9,4,FALSE),T220-HLOOKUP(V220,Masterf!$C$1:$CD$9,4,FALSE))</f>
        <v>#VALUE!</v>
      </c>
      <c r="AE220" s="32" t="e">
        <f>IF(E220="H",T220-HLOOKUP(V220,Masterh!$C$1:$CX$9,5,FALSE),T220-HLOOKUP(V220,Masterf!$C$1:$CD$9,5,FALSE))</f>
        <v>#VALUE!</v>
      </c>
      <c r="AF220" s="32" t="e">
        <f>IF(E220="H",T220-HLOOKUP(V220,Masterh!$C$1:$CX$9,6,FALSE),T220-HLOOKUP(V220,Masterf!$C$1:$CD$9,6,FALSE))</f>
        <v>#VALUE!</v>
      </c>
      <c r="AG220" s="32" t="e">
        <f>IF(E220="H",T220-HLOOKUP(V220,Masterh!$C$1:$CX$9,7,FALSE),T220-HLOOKUP(V220,Masterf!$C$1:$CD$9,7,FALSE))</f>
        <v>#VALUE!</v>
      </c>
      <c r="AH220" s="32" t="e">
        <f>IF(E220="H",T220-HLOOKUP(V220,Masterh!$C$1:$CX$9,8,FALSE),T220-HLOOKUP(V220,Masterf!$C$1:$CD$9,8,FALSE))</f>
        <v>#VALUE!</v>
      </c>
      <c r="AI220" s="32" t="e">
        <f>IF(E220="H",T220-HLOOKUP(V220,Masterh!$C$1:$CX$9,9,FALSE),T220-HLOOKUP(V220,Masterf!$C$1:$CD$9,9,FALSE))</f>
        <v>#VALUE!</v>
      </c>
      <c r="AJ220" s="51" t="str">
        <f t="shared" si="17"/>
        <v xml:space="preserve"> </v>
      </c>
      <c r="AK220" s="37"/>
      <c r="AL220" s="52" t="str">
        <f t="shared" si="18"/>
        <v xml:space="preserve"> </v>
      </c>
      <c r="AM220" s="53" t="str">
        <f t="shared" si="19"/>
        <v xml:space="preserve"> </v>
      </c>
      <c r="AN220" s="37" t="e">
        <f>IF(AND(H220&lt;1920),VLOOKUP(K220,Masterh!$F$11:$P$29,11),IF(AND(H220&gt;=1920,H220&lt;1941),VLOOKUP(K220,Masterh!$F$11:$P$29,11),IF(AND(H220&gt;=1941,H220&lt;1946),VLOOKUP(K220,Masterh!$F$11:$P$29,10),IF(AND(H220&gt;=1946,H220&lt;1951),VLOOKUP(K220,Masterh!$F$11:$P$29,9),IF(AND(H220&gt;=1951,H220&lt;1956),VLOOKUP(K220,Masterh!$F$11:$P$29,8),IF(AND(H220&gt;=1956,H220&lt;1961),VLOOKUP(K220,Masterh!$F$11:$P$29,7),IF(AND(H220&gt;=1961,H220&lt;1966),VLOOKUP(K220,Masterh!$F$11:$P$29,6),IF(AND(H220&gt;=1966,H220&lt;1971),VLOOKUP(K220,Masterh!$F$11:$P$29,5),IF(AND(H220&gt;=1971,H220&lt;1976),VLOOKUP(K220,Masterh!$F$11:$P$29,4),IF(AND(H220&gt;=1976,H220&lt;1981),VLOOKUP(K220,Masterh!$F$11:$P$29,3),IF(AND(H220&gt;=1981,H220&lt;1986),VLOOKUP(K220,Masterh!$F$11:$P$29,2),"SENIOR")))))))))))</f>
        <v>#N/A</v>
      </c>
      <c r="AO220" s="37" t="e">
        <f>IF(AND(H220&lt;1951),VLOOKUP(K220,Masterf!$F$11:$N$25,9),IF(AND(H220&gt;=1951,H220&lt;1956),VLOOKUP(K220,Masterf!$F$11:$N$25,8),IF(AND(H220&gt;=1956,H220&lt;1961),VLOOKUP(K220,Masterf!$F$11:$N$25,7),IF(AND(H220&gt;=1961,H220&lt;1966),VLOOKUP(K220,Masterf!$F$11:$N$25,6),IF(AND(H220&gt;=1966,H220&lt;1971),VLOOKUP(K220,Masterf!$F$11:$N$25,5),IF(AND(H220&gt;=1971,H220&lt;1976),VLOOKUP(K220,Masterf!$F$11:$N$25,4),IF(AND(H220&gt;=1976,H220&lt;1981),VLOOKUP(K220,Masterf!$F$11:$N$25,3),IF(AND(H220&gt;=1981,H220&lt;1986),VLOOKUP(K220,Masterf!$F$11:$N$25,2),"SENIOR"))))))))</f>
        <v>#N/A</v>
      </c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</row>
    <row r="221" spans="2:124" s="5" customFormat="1" ht="30" customHeight="1" x14ac:dyDescent="0.2">
      <c r="B221" s="170"/>
      <c r="C221" s="171"/>
      <c r="D221" s="172"/>
      <c r="E221" s="173"/>
      <c r="F221" s="174" t="s">
        <v>30</v>
      </c>
      <c r="G221" s="175" t="s">
        <v>30</v>
      </c>
      <c r="H221" s="176"/>
      <c r="I221" s="177"/>
      <c r="J221" s="178"/>
      <c r="K221" s="179"/>
      <c r="L221" s="180"/>
      <c r="M221" s="181"/>
      <c r="N221" s="181"/>
      <c r="O221" s="182" t="str">
        <f t="shared" si="3"/>
        <v/>
      </c>
      <c r="P221" s="180"/>
      <c r="Q221" s="181"/>
      <c r="R221" s="181"/>
      <c r="S221" s="182" t="str">
        <f t="shared" si="4"/>
        <v/>
      </c>
      <c r="T221" s="207" t="str">
        <f t="shared" si="5"/>
        <v/>
      </c>
      <c r="U221" s="183" t="str">
        <f t="shared" si="20"/>
        <v xml:space="preserve">   </v>
      </c>
      <c r="V221" s="184" t="str">
        <f t="shared" si="6"/>
        <v xml:space="preserve"> </v>
      </c>
      <c r="W221" s="185" t="str">
        <f t="shared" si="7"/>
        <v/>
      </c>
      <c r="X221" s="209" t="str">
        <f>IF(E221="","",W221*VLOOKUP(2020-H221,Masterh!C$17:D$72,2,FALSE))</f>
        <v/>
      </c>
      <c r="Y221" s="73"/>
      <c r="AA221" s="37"/>
      <c r="AB221" s="32" t="e">
        <f>IF(E221="H",T221-HLOOKUP(V221,Masterh!$C$1:$CX$9,2,FALSE),T221-HLOOKUP(V221,Masterf!$C$1:$CD$9,2,FALSE))</f>
        <v>#VALUE!</v>
      </c>
      <c r="AC221" s="32" t="e">
        <f>IF(E221="H",T221-HLOOKUP(V221,Masterh!$C$1:$CX$9,3,FALSE),T221-HLOOKUP(V221,Masterf!$C$1:$CD$9,3,FALSE))</f>
        <v>#VALUE!</v>
      </c>
      <c r="AD221" s="32" t="e">
        <f>IF(E221="H",T221-HLOOKUP(V221,Masterh!$C$1:$CX$9,4,FALSE),T221-HLOOKUP(V221,Masterf!$C$1:$CD$9,4,FALSE))</f>
        <v>#VALUE!</v>
      </c>
      <c r="AE221" s="32" t="e">
        <f>IF(E221="H",T221-HLOOKUP(V221,Masterh!$C$1:$CX$9,5,FALSE),T221-HLOOKUP(V221,Masterf!$C$1:$CD$9,5,FALSE))</f>
        <v>#VALUE!</v>
      </c>
      <c r="AF221" s="32" t="e">
        <f>IF(E221="H",T221-HLOOKUP(V221,Masterh!$C$1:$CX$9,6,FALSE),T221-HLOOKUP(V221,Masterf!$C$1:$CD$9,6,FALSE))</f>
        <v>#VALUE!</v>
      </c>
      <c r="AG221" s="32" t="e">
        <f>IF(E221="H",T221-HLOOKUP(V221,Masterh!$C$1:$CX$9,7,FALSE),T221-HLOOKUP(V221,Masterf!$C$1:$CD$9,7,FALSE))</f>
        <v>#VALUE!</v>
      </c>
      <c r="AH221" s="32" t="e">
        <f>IF(E221="H",T221-HLOOKUP(V221,Masterh!$C$1:$CX$9,8,FALSE),T221-HLOOKUP(V221,Masterf!$C$1:$CD$9,8,FALSE))</f>
        <v>#VALUE!</v>
      </c>
      <c r="AI221" s="32" t="e">
        <f>IF(E221="H",T221-HLOOKUP(V221,Masterh!$C$1:$CX$9,9,FALSE),T221-HLOOKUP(V221,Masterf!$C$1:$CD$9,9,FALSE))</f>
        <v>#VALUE!</v>
      </c>
      <c r="AJ221" s="51" t="str">
        <f t="shared" si="17"/>
        <v xml:space="preserve"> </v>
      </c>
      <c r="AK221" s="37"/>
      <c r="AL221" s="52" t="str">
        <f t="shared" si="18"/>
        <v xml:space="preserve"> </v>
      </c>
      <c r="AM221" s="53" t="str">
        <f t="shared" si="19"/>
        <v xml:space="preserve"> </v>
      </c>
      <c r="AN221" s="37" t="e">
        <f>IF(AND(H221&lt;1920),VLOOKUP(K221,Masterh!$F$11:$P$29,11),IF(AND(H221&gt;=1920,H221&lt;1941),VLOOKUP(K221,Masterh!$F$11:$P$29,11),IF(AND(H221&gt;=1941,H221&lt;1946),VLOOKUP(K221,Masterh!$F$11:$P$29,10),IF(AND(H221&gt;=1946,H221&lt;1951),VLOOKUP(K221,Masterh!$F$11:$P$29,9),IF(AND(H221&gt;=1951,H221&lt;1956),VLOOKUP(K221,Masterh!$F$11:$P$29,8),IF(AND(H221&gt;=1956,H221&lt;1961),VLOOKUP(K221,Masterh!$F$11:$P$29,7),IF(AND(H221&gt;=1961,H221&lt;1966),VLOOKUP(K221,Masterh!$F$11:$P$29,6),IF(AND(H221&gt;=1966,H221&lt;1971),VLOOKUP(K221,Masterh!$F$11:$P$29,5),IF(AND(H221&gt;=1971,H221&lt;1976),VLOOKUP(K221,Masterh!$F$11:$P$29,4),IF(AND(H221&gt;=1976,H221&lt;1981),VLOOKUP(K221,Masterh!$F$11:$P$29,3),IF(AND(H221&gt;=1981,H221&lt;1986),VLOOKUP(K221,Masterh!$F$11:$P$29,2),"SENIOR")))))))))))</f>
        <v>#N/A</v>
      </c>
      <c r="AO221" s="37" t="e">
        <f>IF(AND(H221&lt;1951),VLOOKUP(K221,Masterf!$F$11:$N$25,9),IF(AND(H221&gt;=1951,H221&lt;1956),VLOOKUP(K221,Masterf!$F$11:$N$25,8),IF(AND(H221&gt;=1956,H221&lt;1961),VLOOKUP(K221,Masterf!$F$11:$N$25,7),IF(AND(H221&gt;=1961,H221&lt;1966),VLOOKUP(K221,Masterf!$F$11:$N$25,6),IF(AND(H221&gt;=1966,H221&lt;1971),VLOOKUP(K221,Masterf!$F$11:$N$25,5),IF(AND(H221&gt;=1971,H221&lt;1976),VLOOKUP(K221,Masterf!$F$11:$N$25,4),IF(AND(H221&gt;=1976,H221&lt;1981),VLOOKUP(K221,Masterf!$F$11:$N$25,3),IF(AND(H221&gt;=1981,H221&lt;1986),VLOOKUP(K221,Masterf!$F$11:$N$25,2),"SENIOR"))))))))</f>
        <v>#N/A</v>
      </c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</row>
    <row r="222" spans="2:124" s="5" customFormat="1" ht="30" customHeight="1" x14ac:dyDescent="0.2">
      <c r="B222" s="170"/>
      <c r="C222" s="171"/>
      <c r="D222" s="172"/>
      <c r="E222" s="173"/>
      <c r="F222" s="174" t="s">
        <v>30</v>
      </c>
      <c r="G222" s="175" t="s">
        <v>30</v>
      </c>
      <c r="H222" s="176"/>
      <c r="I222" s="177"/>
      <c r="J222" s="178"/>
      <c r="K222" s="179"/>
      <c r="L222" s="180"/>
      <c r="M222" s="181"/>
      <c r="N222" s="181"/>
      <c r="O222" s="182" t="str">
        <f t="shared" si="3"/>
        <v/>
      </c>
      <c r="P222" s="180"/>
      <c r="Q222" s="181"/>
      <c r="R222" s="181"/>
      <c r="S222" s="182" t="str">
        <f t="shared" si="4"/>
        <v/>
      </c>
      <c r="T222" s="207" t="str">
        <f t="shared" si="5"/>
        <v/>
      </c>
      <c r="U222" s="183" t="str">
        <f t="shared" si="20"/>
        <v xml:space="preserve">   </v>
      </c>
      <c r="V222" s="184" t="str">
        <f t="shared" si="6"/>
        <v xml:space="preserve"> </v>
      </c>
      <c r="W222" s="185" t="str">
        <f t="shared" si="7"/>
        <v/>
      </c>
      <c r="X222" s="209" t="str">
        <f>IF(E222="","",W222*VLOOKUP(2020-H222,Masterh!C$17:D$72,2,FALSE))</f>
        <v/>
      </c>
      <c r="Y222" s="73"/>
      <c r="AA222" s="37"/>
      <c r="AB222" s="32" t="e">
        <f>IF(E222="H",T222-HLOOKUP(V222,Masterh!$C$1:$CX$9,2,FALSE),T222-HLOOKUP(V222,Masterf!$C$1:$CD$9,2,FALSE))</f>
        <v>#VALUE!</v>
      </c>
      <c r="AC222" s="32" t="e">
        <f>IF(E222="H",T222-HLOOKUP(V222,Masterh!$C$1:$CX$9,3,FALSE),T222-HLOOKUP(V222,Masterf!$C$1:$CD$9,3,FALSE))</f>
        <v>#VALUE!</v>
      </c>
      <c r="AD222" s="32" t="e">
        <f>IF(E222="H",T222-HLOOKUP(V222,Masterh!$C$1:$CX$9,4,FALSE),T222-HLOOKUP(V222,Masterf!$C$1:$CD$9,4,FALSE))</f>
        <v>#VALUE!</v>
      </c>
      <c r="AE222" s="32" t="e">
        <f>IF(E222="H",T222-HLOOKUP(V222,Masterh!$C$1:$CX$9,5,FALSE),T222-HLOOKUP(V222,Masterf!$C$1:$CD$9,5,FALSE))</f>
        <v>#VALUE!</v>
      </c>
      <c r="AF222" s="32" t="e">
        <f>IF(E222="H",T222-HLOOKUP(V222,Masterh!$C$1:$CX$9,6,FALSE),T222-HLOOKUP(V222,Masterf!$C$1:$CD$9,6,FALSE))</f>
        <v>#VALUE!</v>
      </c>
      <c r="AG222" s="32" t="e">
        <f>IF(E222="H",T222-HLOOKUP(V222,Masterh!$C$1:$CX$9,7,FALSE),T222-HLOOKUP(V222,Masterf!$C$1:$CD$9,7,FALSE))</f>
        <v>#VALUE!</v>
      </c>
      <c r="AH222" s="32" t="e">
        <f>IF(E222="H",T222-HLOOKUP(V222,Masterh!$C$1:$CX$9,8,FALSE),T222-HLOOKUP(V222,Masterf!$C$1:$CD$9,8,FALSE))</f>
        <v>#VALUE!</v>
      </c>
      <c r="AI222" s="32" t="e">
        <f>IF(E222="H",T222-HLOOKUP(V222,Masterh!$C$1:$CX$9,9,FALSE),T222-HLOOKUP(V222,Masterf!$C$1:$CD$9,9,FALSE))</f>
        <v>#VALUE!</v>
      </c>
      <c r="AJ222" s="51" t="str">
        <f t="shared" si="17"/>
        <v xml:space="preserve"> </v>
      </c>
      <c r="AK222" s="37"/>
      <c r="AL222" s="52" t="str">
        <f t="shared" si="18"/>
        <v xml:space="preserve"> </v>
      </c>
      <c r="AM222" s="53" t="str">
        <f t="shared" si="19"/>
        <v xml:space="preserve"> </v>
      </c>
      <c r="AN222" s="37" t="e">
        <f>IF(AND(H222&lt;1920),VLOOKUP(K222,Masterh!$F$11:$P$29,11),IF(AND(H222&gt;=1920,H222&lt;1941),VLOOKUP(K222,Masterh!$F$11:$P$29,11),IF(AND(H222&gt;=1941,H222&lt;1946),VLOOKUP(K222,Masterh!$F$11:$P$29,10),IF(AND(H222&gt;=1946,H222&lt;1951),VLOOKUP(K222,Masterh!$F$11:$P$29,9),IF(AND(H222&gt;=1951,H222&lt;1956),VLOOKUP(K222,Masterh!$F$11:$P$29,8),IF(AND(H222&gt;=1956,H222&lt;1961),VLOOKUP(K222,Masterh!$F$11:$P$29,7),IF(AND(H222&gt;=1961,H222&lt;1966),VLOOKUP(K222,Masterh!$F$11:$P$29,6),IF(AND(H222&gt;=1966,H222&lt;1971),VLOOKUP(K222,Masterh!$F$11:$P$29,5),IF(AND(H222&gt;=1971,H222&lt;1976),VLOOKUP(K222,Masterh!$F$11:$P$29,4),IF(AND(H222&gt;=1976,H222&lt;1981),VLOOKUP(K222,Masterh!$F$11:$P$29,3),IF(AND(H222&gt;=1981,H222&lt;1986),VLOOKUP(K222,Masterh!$F$11:$P$29,2),"SENIOR")))))))))))</f>
        <v>#N/A</v>
      </c>
      <c r="AO222" s="37" t="e">
        <f>IF(AND(H222&lt;1951),VLOOKUP(K222,Masterf!$F$11:$N$25,9),IF(AND(H222&gt;=1951,H222&lt;1956),VLOOKUP(K222,Masterf!$F$11:$N$25,8),IF(AND(H222&gt;=1956,H222&lt;1961),VLOOKUP(K222,Masterf!$F$11:$N$25,7),IF(AND(H222&gt;=1961,H222&lt;1966),VLOOKUP(K222,Masterf!$F$11:$N$25,6),IF(AND(H222&gt;=1966,H222&lt;1971),VLOOKUP(K222,Masterf!$F$11:$N$25,5),IF(AND(H222&gt;=1971,H222&lt;1976),VLOOKUP(K222,Masterf!$F$11:$N$25,4),IF(AND(H222&gt;=1976,H222&lt;1981),VLOOKUP(K222,Masterf!$F$11:$N$25,3),IF(AND(H222&gt;=1981,H222&lt;1986),VLOOKUP(K222,Masterf!$F$11:$N$25,2),"SENIOR"))))))))</f>
        <v>#N/A</v>
      </c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</row>
    <row r="223" spans="2:124" s="5" customFormat="1" ht="30" customHeight="1" x14ac:dyDescent="0.2">
      <c r="B223" s="170"/>
      <c r="C223" s="171"/>
      <c r="D223" s="172"/>
      <c r="E223" s="173"/>
      <c r="F223" s="174" t="s">
        <v>30</v>
      </c>
      <c r="G223" s="175" t="s">
        <v>30</v>
      </c>
      <c r="H223" s="176"/>
      <c r="I223" s="177"/>
      <c r="J223" s="178" t="s">
        <v>30</v>
      </c>
      <c r="K223" s="179"/>
      <c r="L223" s="180"/>
      <c r="M223" s="181"/>
      <c r="N223" s="181"/>
      <c r="O223" s="182" t="str">
        <f t="shared" si="3"/>
        <v/>
      </c>
      <c r="P223" s="180"/>
      <c r="Q223" s="181"/>
      <c r="R223" s="181"/>
      <c r="S223" s="182" t="str">
        <f t="shared" si="4"/>
        <v/>
      </c>
      <c r="T223" s="207" t="str">
        <f t="shared" si="5"/>
        <v/>
      </c>
      <c r="U223" s="183" t="str">
        <f t="shared" si="20"/>
        <v xml:space="preserve">   </v>
      </c>
      <c r="V223" s="184" t="str">
        <f t="shared" si="6"/>
        <v xml:space="preserve"> </v>
      </c>
      <c r="W223" s="185" t="str">
        <f t="shared" si="7"/>
        <v/>
      </c>
      <c r="X223" s="209" t="str">
        <f>IF(E223="","",W223*VLOOKUP(2020-H223,Masterh!C$17:D$72,2,FALSE))</f>
        <v/>
      </c>
      <c r="Y223" s="73"/>
      <c r="AA223" s="37"/>
      <c r="AB223" s="32" t="e">
        <f>IF(E223="H",T223-HLOOKUP(V223,Masterh!$C$1:$CX$9,2,FALSE),T223-HLOOKUP(V223,Masterf!$C$1:$CD$9,2,FALSE))</f>
        <v>#VALUE!</v>
      </c>
      <c r="AC223" s="32" t="e">
        <f>IF(E223="H",T223-HLOOKUP(V223,Masterh!$C$1:$CX$9,3,FALSE),T223-HLOOKUP(V223,Masterf!$C$1:$CD$9,3,FALSE))</f>
        <v>#VALUE!</v>
      </c>
      <c r="AD223" s="32" t="e">
        <f>IF(E223="H",T223-HLOOKUP(V223,Masterh!$C$1:$CX$9,4,FALSE),T223-HLOOKUP(V223,Masterf!$C$1:$CD$9,4,FALSE))</f>
        <v>#VALUE!</v>
      </c>
      <c r="AE223" s="32" t="e">
        <f>IF(E223="H",T223-HLOOKUP(V223,Masterh!$C$1:$CX$9,5,FALSE),T223-HLOOKUP(V223,Masterf!$C$1:$CD$9,5,FALSE))</f>
        <v>#VALUE!</v>
      </c>
      <c r="AF223" s="32" t="e">
        <f>IF(E223="H",T223-HLOOKUP(V223,Masterh!$C$1:$CX$9,6,FALSE),T223-HLOOKUP(V223,Masterf!$C$1:$CD$9,6,FALSE))</f>
        <v>#VALUE!</v>
      </c>
      <c r="AG223" s="32" t="e">
        <f>IF(E223="H",T223-HLOOKUP(V223,Masterh!$C$1:$CX$9,7,FALSE),T223-HLOOKUP(V223,Masterf!$C$1:$CD$9,7,FALSE))</f>
        <v>#VALUE!</v>
      </c>
      <c r="AH223" s="32" t="e">
        <f>IF(E223="H",T223-HLOOKUP(V223,Masterh!$C$1:$CX$9,8,FALSE),T223-HLOOKUP(V223,Masterf!$C$1:$CD$9,8,FALSE))</f>
        <v>#VALUE!</v>
      </c>
      <c r="AI223" s="32" t="e">
        <f>IF(E223="H",T223-HLOOKUP(V223,Masterh!$C$1:$CX$9,9,FALSE),T223-HLOOKUP(V223,Masterf!$C$1:$CD$9,9,FALSE))</f>
        <v>#VALUE!</v>
      </c>
      <c r="AJ223" s="51" t="str">
        <f t="shared" si="17"/>
        <v xml:space="preserve"> </v>
      </c>
      <c r="AK223" s="37"/>
      <c r="AL223" s="52" t="str">
        <f t="shared" si="18"/>
        <v xml:space="preserve"> </v>
      </c>
      <c r="AM223" s="53" t="str">
        <f t="shared" si="19"/>
        <v xml:space="preserve"> </v>
      </c>
      <c r="AN223" s="37" t="e">
        <f>IF(AND(H223&lt;1920),VLOOKUP(K223,Masterh!$F$11:$P$29,11),IF(AND(H223&gt;=1920,H223&lt;1941),VLOOKUP(K223,Masterh!$F$11:$P$29,11),IF(AND(H223&gt;=1941,H223&lt;1946),VLOOKUP(K223,Masterh!$F$11:$P$29,10),IF(AND(H223&gt;=1946,H223&lt;1951),VLOOKUP(K223,Masterh!$F$11:$P$29,9),IF(AND(H223&gt;=1951,H223&lt;1956),VLOOKUP(K223,Masterh!$F$11:$P$29,8),IF(AND(H223&gt;=1956,H223&lt;1961),VLOOKUP(K223,Masterh!$F$11:$P$29,7),IF(AND(H223&gt;=1961,H223&lt;1966),VLOOKUP(K223,Masterh!$F$11:$P$29,6),IF(AND(H223&gt;=1966,H223&lt;1971),VLOOKUP(K223,Masterh!$F$11:$P$29,5),IF(AND(H223&gt;=1971,H223&lt;1976),VLOOKUP(K223,Masterh!$F$11:$P$29,4),IF(AND(H223&gt;=1976,H223&lt;1981),VLOOKUP(K223,Masterh!$F$11:$P$29,3),IF(AND(H223&gt;=1981,H223&lt;1986),VLOOKUP(K223,Masterh!$F$11:$P$29,2),"SENIOR")))))))))))</f>
        <v>#N/A</v>
      </c>
      <c r="AO223" s="37" t="e">
        <f>IF(AND(H223&lt;1951),VLOOKUP(K223,Masterf!$F$11:$N$25,9),IF(AND(H223&gt;=1951,H223&lt;1956),VLOOKUP(K223,Masterf!$F$11:$N$25,8),IF(AND(H223&gt;=1956,H223&lt;1961),VLOOKUP(K223,Masterf!$F$11:$N$25,7),IF(AND(H223&gt;=1961,H223&lt;1966),VLOOKUP(K223,Masterf!$F$11:$N$25,6),IF(AND(H223&gt;=1966,H223&lt;1971),VLOOKUP(K223,Masterf!$F$11:$N$25,5),IF(AND(H223&gt;=1971,H223&lt;1976),VLOOKUP(K223,Masterf!$F$11:$N$25,4),IF(AND(H223&gt;=1976,H223&lt;1981),VLOOKUP(K223,Masterf!$F$11:$N$25,3),IF(AND(H223&gt;=1981,H223&lt;1986),VLOOKUP(K223,Masterf!$F$11:$N$25,2),"SENIOR"))))))))</f>
        <v>#N/A</v>
      </c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</row>
    <row r="224" spans="2:124" s="5" customFormat="1" ht="30" customHeight="1" x14ac:dyDescent="0.2">
      <c r="B224" s="170"/>
      <c r="C224" s="171"/>
      <c r="D224" s="172"/>
      <c r="E224" s="173"/>
      <c r="F224" s="174" t="s">
        <v>30</v>
      </c>
      <c r="G224" s="175" t="s">
        <v>30</v>
      </c>
      <c r="H224" s="176"/>
      <c r="I224" s="177"/>
      <c r="J224" s="178" t="s">
        <v>30</v>
      </c>
      <c r="K224" s="179"/>
      <c r="L224" s="180"/>
      <c r="M224" s="181"/>
      <c r="N224" s="181"/>
      <c r="O224" s="182" t="str">
        <f t="shared" si="3"/>
        <v/>
      </c>
      <c r="P224" s="180"/>
      <c r="Q224" s="181"/>
      <c r="R224" s="181"/>
      <c r="S224" s="182" t="str">
        <f t="shared" si="4"/>
        <v/>
      </c>
      <c r="T224" s="207" t="str">
        <f t="shared" si="5"/>
        <v/>
      </c>
      <c r="U224" s="183" t="str">
        <f t="shared" si="20"/>
        <v xml:space="preserve">   </v>
      </c>
      <c r="V224" s="184" t="str">
        <f t="shared" si="6"/>
        <v xml:space="preserve"> </v>
      </c>
      <c r="W224" s="185" t="str">
        <f t="shared" si="7"/>
        <v/>
      </c>
      <c r="X224" s="209" t="str">
        <f>IF(E224="","",W224*VLOOKUP(2020-H224,Masterh!C$17:D$72,2,FALSE))</f>
        <v/>
      </c>
      <c r="Y224" s="73"/>
      <c r="AA224" s="37"/>
      <c r="AB224" s="32" t="e">
        <f>IF(E224="H",T224-HLOOKUP(V224,Masterh!$C$1:$CX$9,2,FALSE),T224-HLOOKUP(V224,Masterf!$C$1:$CD$9,2,FALSE))</f>
        <v>#VALUE!</v>
      </c>
      <c r="AC224" s="32" t="e">
        <f>IF(E224="H",T224-HLOOKUP(V224,Masterh!$C$1:$CX$9,3,FALSE),T224-HLOOKUP(V224,Masterf!$C$1:$CD$9,3,FALSE))</f>
        <v>#VALUE!</v>
      </c>
      <c r="AD224" s="32" t="e">
        <f>IF(E224="H",T224-HLOOKUP(V224,Masterh!$C$1:$CX$9,4,FALSE),T224-HLOOKUP(V224,Masterf!$C$1:$CD$9,4,FALSE))</f>
        <v>#VALUE!</v>
      </c>
      <c r="AE224" s="32" t="e">
        <f>IF(E224="H",T224-HLOOKUP(V224,Masterh!$C$1:$CX$9,5,FALSE),T224-HLOOKUP(V224,Masterf!$C$1:$CD$9,5,FALSE))</f>
        <v>#VALUE!</v>
      </c>
      <c r="AF224" s="32" t="e">
        <f>IF(E224="H",T224-HLOOKUP(V224,Masterh!$C$1:$CX$9,6,FALSE),T224-HLOOKUP(V224,Masterf!$C$1:$CD$9,6,FALSE))</f>
        <v>#VALUE!</v>
      </c>
      <c r="AG224" s="32" t="e">
        <f>IF(E224="H",T224-HLOOKUP(V224,Masterh!$C$1:$CX$9,7,FALSE),T224-HLOOKUP(V224,Masterf!$C$1:$CD$9,7,FALSE))</f>
        <v>#VALUE!</v>
      </c>
      <c r="AH224" s="32" t="e">
        <f>IF(E224="H",T224-HLOOKUP(V224,Masterh!$C$1:$CX$9,8,FALSE),T224-HLOOKUP(V224,Masterf!$C$1:$CD$9,8,FALSE))</f>
        <v>#VALUE!</v>
      </c>
      <c r="AI224" s="32" t="e">
        <f>IF(E224="H",T224-HLOOKUP(V224,Masterh!$C$1:$CX$9,9,FALSE),T224-HLOOKUP(V224,Masterf!$C$1:$CD$9,9,FALSE))</f>
        <v>#VALUE!</v>
      </c>
      <c r="AJ224" s="51" t="str">
        <f t="shared" si="17"/>
        <v xml:space="preserve"> </v>
      </c>
      <c r="AK224" s="37"/>
      <c r="AL224" s="52" t="str">
        <f t="shared" si="18"/>
        <v xml:space="preserve"> </v>
      </c>
      <c r="AM224" s="53" t="str">
        <f t="shared" si="19"/>
        <v xml:space="preserve"> </v>
      </c>
      <c r="AN224" s="37" t="e">
        <f>IF(AND(H224&lt;1920),VLOOKUP(K224,Masterh!$F$11:$P$29,11),IF(AND(H224&gt;=1920,H224&lt;1941),VLOOKUP(K224,Masterh!$F$11:$P$29,11),IF(AND(H224&gt;=1941,H224&lt;1946),VLOOKUP(K224,Masterh!$F$11:$P$29,10),IF(AND(H224&gt;=1946,H224&lt;1951),VLOOKUP(K224,Masterh!$F$11:$P$29,9),IF(AND(H224&gt;=1951,H224&lt;1956),VLOOKUP(K224,Masterh!$F$11:$P$29,8),IF(AND(H224&gt;=1956,H224&lt;1961),VLOOKUP(K224,Masterh!$F$11:$P$29,7),IF(AND(H224&gt;=1961,H224&lt;1966),VLOOKUP(K224,Masterh!$F$11:$P$29,6),IF(AND(H224&gt;=1966,H224&lt;1971),VLOOKUP(K224,Masterh!$F$11:$P$29,5),IF(AND(H224&gt;=1971,H224&lt;1976),VLOOKUP(K224,Masterh!$F$11:$P$29,4),IF(AND(H224&gt;=1976,H224&lt;1981),VLOOKUP(K224,Masterh!$F$11:$P$29,3),IF(AND(H224&gt;=1981,H224&lt;1986),VLOOKUP(K224,Masterh!$F$11:$P$29,2),"SENIOR")))))))))))</f>
        <v>#N/A</v>
      </c>
      <c r="AO224" s="37" t="e">
        <f>IF(AND(H224&lt;1951),VLOOKUP(K224,Masterf!$F$11:$N$25,9),IF(AND(H224&gt;=1951,H224&lt;1956),VLOOKUP(K224,Masterf!$F$11:$N$25,8),IF(AND(H224&gt;=1956,H224&lt;1961),VLOOKUP(K224,Masterf!$F$11:$N$25,7),IF(AND(H224&gt;=1961,H224&lt;1966),VLOOKUP(K224,Masterf!$F$11:$N$25,6),IF(AND(H224&gt;=1966,H224&lt;1971),VLOOKUP(K224,Masterf!$F$11:$N$25,5),IF(AND(H224&gt;=1971,H224&lt;1976),VLOOKUP(K224,Masterf!$F$11:$N$25,4),IF(AND(H224&gt;=1976,H224&lt;1981),VLOOKUP(K224,Masterf!$F$11:$N$25,3),IF(AND(H224&gt;=1981,H224&lt;1986),VLOOKUP(K224,Masterf!$F$11:$N$25,2),"SENIOR"))))))))</f>
        <v>#N/A</v>
      </c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</row>
    <row r="225" spans="2:124" s="5" customFormat="1" ht="30" customHeight="1" x14ac:dyDescent="0.2">
      <c r="B225" s="170"/>
      <c r="C225" s="171"/>
      <c r="D225" s="172"/>
      <c r="E225" s="173"/>
      <c r="F225" s="174"/>
      <c r="G225" s="175"/>
      <c r="H225" s="176"/>
      <c r="I225" s="177"/>
      <c r="J225" s="178"/>
      <c r="K225" s="179"/>
      <c r="L225" s="180"/>
      <c r="M225" s="181"/>
      <c r="N225" s="181"/>
      <c r="O225" s="182" t="str">
        <f t="shared" si="3"/>
        <v/>
      </c>
      <c r="P225" s="180"/>
      <c r="Q225" s="181"/>
      <c r="R225" s="181"/>
      <c r="S225" s="182" t="str">
        <f t="shared" si="4"/>
        <v/>
      </c>
      <c r="T225" s="207" t="str">
        <f t="shared" si="5"/>
        <v/>
      </c>
      <c r="U225" s="183" t="str">
        <f t="shared" si="20"/>
        <v xml:space="preserve">   </v>
      </c>
      <c r="V225" s="184" t="str">
        <f t="shared" si="6"/>
        <v xml:space="preserve"> </v>
      </c>
      <c r="W225" s="185" t="str">
        <f t="shared" si="7"/>
        <v/>
      </c>
      <c r="X225" s="209" t="str">
        <f>IF(E225="","",W225*VLOOKUP(2020-H225,Masterh!C$17:D$72,2,FALSE))</f>
        <v/>
      </c>
      <c r="Y225" s="73"/>
      <c r="AA225" s="37"/>
      <c r="AB225" s="32" t="e">
        <f>IF(E225="H",T225-HLOOKUP(V225,Masterh!$C$1:$CX$9,2,FALSE),T225-HLOOKUP(V225,Masterf!$C$1:$CD$9,2,FALSE))</f>
        <v>#VALUE!</v>
      </c>
      <c r="AC225" s="32" t="e">
        <f>IF(E225="H",T225-HLOOKUP(V225,Masterh!$C$1:$CX$9,3,FALSE),T225-HLOOKUP(V225,Masterf!$C$1:$CD$9,3,FALSE))</f>
        <v>#VALUE!</v>
      </c>
      <c r="AD225" s="32" t="e">
        <f>IF(E225="H",T225-HLOOKUP(V225,Masterh!$C$1:$CX$9,4,FALSE),T225-HLOOKUP(V225,Masterf!$C$1:$CD$9,4,FALSE))</f>
        <v>#VALUE!</v>
      </c>
      <c r="AE225" s="32" t="e">
        <f>IF(E225="H",T225-HLOOKUP(V225,Masterh!$C$1:$CX$9,5,FALSE),T225-HLOOKUP(V225,Masterf!$C$1:$CD$9,5,FALSE))</f>
        <v>#VALUE!</v>
      </c>
      <c r="AF225" s="32" t="e">
        <f>IF(E225="H",T225-HLOOKUP(V225,Masterh!$C$1:$CX$9,6,FALSE),T225-HLOOKUP(V225,Masterf!$C$1:$CD$9,6,FALSE))</f>
        <v>#VALUE!</v>
      </c>
      <c r="AG225" s="32" t="e">
        <f>IF(E225="H",T225-HLOOKUP(V225,Masterh!$C$1:$CX$9,7,FALSE),T225-HLOOKUP(V225,Masterf!$C$1:$CD$9,7,FALSE))</f>
        <v>#VALUE!</v>
      </c>
      <c r="AH225" s="32" t="e">
        <f>IF(E225="H",T225-HLOOKUP(V225,Masterh!$C$1:$CX$9,8,FALSE),T225-HLOOKUP(V225,Masterf!$C$1:$CD$9,8,FALSE))</f>
        <v>#VALUE!</v>
      </c>
      <c r="AI225" s="32" t="e">
        <f>IF(E225="H",T225-HLOOKUP(V225,Masterh!$C$1:$CX$9,9,FALSE),T225-HLOOKUP(V225,Masterf!$C$1:$CD$9,9,FALSE))</f>
        <v>#VALUE!</v>
      </c>
      <c r="AJ225" s="51" t="str">
        <f t="shared" si="17"/>
        <v xml:space="preserve"> </v>
      </c>
      <c r="AK225" s="37"/>
      <c r="AL225" s="52" t="str">
        <f t="shared" si="18"/>
        <v xml:space="preserve"> </v>
      </c>
      <c r="AM225" s="53" t="str">
        <f t="shared" si="19"/>
        <v xml:space="preserve"> </v>
      </c>
      <c r="AN225" s="37" t="e">
        <f>IF(AND(H225&lt;1920),VLOOKUP(K225,Masterh!$F$11:$P$29,11),IF(AND(H225&gt;=1920,H225&lt;1941),VLOOKUP(K225,Masterh!$F$11:$P$29,11),IF(AND(H225&gt;=1941,H225&lt;1946),VLOOKUP(K225,Masterh!$F$11:$P$29,10),IF(AND(H225&gt;=1946,H225&lt;1951),VLOOKUP(K225,Masterh!$F$11:$P$29,9),IF(AND(H225&gt;=1951,H225&lt;1956),VLOOKUP(K225,Masterh!$F$11:$P$29,8),IF(AND(H225&gt;=1956,H225&lt;1961),VLOOKUP(K225,Masterh!$F$11:$P$29,7),IF(AND(H225&gt;=1961,H225&lt;1966),VLOOKUP(K225,Masterh!$F$11:$P$29,6),IF(AND(H225&gt;=1966,H225&lt;1971),VLOOKUP(K225,Masterh!$F$11:$P$29,5),IF(AND(H225&gt;=1971,H225&lt;1976),VLOOKUP(K225,Masterh!$F$11:$P$29,4),IF(AND(H225&gt;=1976,H225&lt;1981),VLOOKUP(K225,Masterh!$F$11:$P$29,3),IF(AND(H225&gt;=1981,H225&lt;1986),VLOOKUP(K225,Masterh!$F$11:$P$29,2),"SENIOR")))))))))))</f>
        <v>#N/A</v>
      </c>
      <c r="AO225" s="37" t="e">
        <f>IF(AND(H225&lt;1951),VLOOKUP(K225,Masterf!$F$11:$N$25,9),IF(AND(H225&gt;=1951,H225&lt;1956),VLOOKUP(K225,Masterf!$F$11:$N$25,8),IF(AND(H225&gt;=1956,H225&lt;1961),VLOOKUP(K225,Masterf!$F$11:$N$25,7),IF(AND(H225&gt;=1961,H225&lt;1966),VLOOKUP(K225,Masterf!$F$11:$N$25,6),IF(AND(H225&gt;=1966,H225&lt;1971),VLOOKUP(K225,Masterf!$F$11:$N$25,5),IF(AND(H225&gt;=1971,H225&lt;1976),VLOOKUP(K225,Masterf!$F$11:$N$25,4),IF(AND(H225&gt;=1976,H225&lt;1981),VLOOKUP(K225,Masterf!$F$11:$N$25,3),IF(AND(H225&gt;=1981,H225&lt;1986),VLOOKUP(K225,Masterf!$F$11:$N$25,2),"SENIOR"))))))))</f>
        <v>#N/A</v>
      </c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</row>
    <row r="226" spans="2:124" s="5" customFormat="1" ht="30" customHeight="1" x14ac:dyDescent="0.2">
      <c r="B226" s="170"/>
      <c r="C226" s="171"/>
      <c r="D226" s="172"/>
      <c r="E226" s="173"/>
      <c r="F226" s="174" t="s">
        <v>30</v>
      </c>
      <c r="G226" s="175" t="s">
        <v>30</v>
      </c>
      <c r="H226" s="176"/>
      <c r="I226" s="177"/>
      <c r="J226" s="178" t="s">
        <v>30</v>
      </c>
      <c r="K226" s="179"/>
      <c r="L226" s="180"/>
      <c r="M226" s="181"/>
      <c r="N226" s="181"/>
      <c r="O226" s="182" t="str">
        <f t="shared" si="3"/>
        <v/>
      </c>
      <c r="P226" s="180"/>
      <c r="Q226" s="181"/>
      <c r="R226" s="181"/>
      <c r="S226" s="182" t="str">
        <f t="shared" si="4"/>
        <v/>
      </c>
      <c r="T226" s="207" t="str">
        <f t="shared" si="5"/>
        <v/>
      </c>
      <c r="U226" s="183" t="str">
        <f t="shared" si="20"/>
        <v xml:space="preserve">   </v>
      </c>
      <c r="V226" s="184" t="str">
        <f t="shared" si="6"/>
        <v xml:space="preserve"> </v>
      </c>
      <c r="W226" s="185" t="str">
        <f t="shared" si="7"/>
        <v/>
      </c>
      <c r="X226" s="209" t="str">
        <f>IF(E226="","",W226*VLOOKUP(2020-H226,Masterh!C$17:D$72,2,FALSE))</f>
        <v/>
      </c>
      <c r="Y226" s="73"/>
      <c r="AA226" s="37"/>
      <c r="AB226" s="32" t="e">
        <f>IF(E226="H",T226-HLOOKUP(V226,Masterh!$C$1:$CX$9,2,FALSE),T226-HLOOKUP(V226,Masterf!$C$1:$CD$9,2,FALSE))</f>
        <v>#VALUE!</v>
      </c>
      <c r="AC226" s="32" t="e">
        <f>IF(E226="H",T226-HLOOKUP(V226,Masterh!$C$1:$CX$9,3,FALSE),T226-HLOOKUP(V226,Masterf!$C$1:$CD$9,3,FALSE))</f>
        <v>#VALUE!</v>
      </c>
      <c r="AD226" s="32" t="e">
        <f>IF(E226="H",T226-HLOOKUP(V226,Masterh!$C$1:$CX$9,4,FALSE),T226-HLOOKUP(V226,Masterf!$C$1:$CD$9,4,FALSE))</f>
        <v>#VALUE!</v>
      </c>
      <c r="AE226" s="32" t="e">
        <f>IF(E226="H",T226-HLOOKUP(V226,Masterh!$C$1:$CX$9,5,FALSE),T226-HLOOKUP(V226,Masterf!$C$1:$CD$9,5,FALSE))</f>
        <v>#VALUE!</v>
      </c>
      <c r="AF226" s="32" t="e">
        <f>IF(E226="H",T226-HLOOKUP(V226,Masterh!$C$1:$CX$9,6,FALSE),T226-HLOOKUP(V226,Masterf!$C$1:$CD$9,6,FALSE))</f>
        <v>#VALUE!</v>
      </c>
      <c r="AG226" s="32" t="e">
        <f>IF(E226="H",T226-HLOOKUP(V226,Masterh!$C$1:$CX$9,7,FALSE),T226-HLOOKUP(V226,Masterf!$C$1:$CD$9,7,FALSE))</f>
        <v>#VALUE!</v>
      </c>
      <c r="AH226" s="32" t="e">
        <f>IF(E226="H",T226-HLOOKUP(V226,Masterh!$C$1:$CX$9,8,FALSE),T226-HLOOKUP(V226,Masterf!$C$1:$CD$9,8,FALSE))</f>
        <v>#VALUE!</v>
      </c>
      <c r="AI226" s="32" t="e">
        <f>IF(E226="H",T226-HLOOKUP(V226,Masterh!$C$1:$CX$9,9,FALSE),T226-HLOOKUP(V226,Masterf!$C$1:$CD$9,9,FALSE))</f>
        <v>#VALUE!</v>
      </c>
      <c r="AJ226" s="51" t="str">
        <f t="shared" si="17"/>
        <v xml:space="preserve"> </v>
      </c>
      <c r="AK226" s="37"/>
      <c r="AL226" s="52" t="str">
        <f t="shared" si="18"/>
        <v xml:space="preserve"> </v>
      </c>
      <c r="AM226" s="53" t="str">
        <f t="shared" si="19"/>
        <v xml:space="preserve"> </v>
      </c>
      <c r="AN226" s="37" t="e">
        <f>IF(AND(H226&lt;1920),VLOOKUP(K226,Masterh!$F$11:$P$29,11),IF(AND(H226&gt;=1920,H226&lt;1941),VLOOKUP(K226,Masterh!$F$11:$P$29,11),IF(AND(H226&gt;=1941,H226&lt;1946),VLOOKUP(K226,Masterh!$F$11:$P$29,10),IF(AND(H226&gt;=1946,H226&lt;1951),VLOOKUP(K226,Masterh!$F$11:$P$29,9),IF(AND(H226&gt;=1951,H226&lt;1956),VLOOKUP(K226,Masterh!$F$11:$P$29,8),IF(AND(H226&gt;=1956,H226&lt;1961),VLOOKUP(K226,Masterh!$F$11:$P$29,7),IF(AND(H226&gt;=1961,H226&lt;1966),VLOOKUP(K226,Masterh!$F$11:$P$29,6),IF(AND(H226&gt;=1966,H226&lt;1971),VLOOKUP(K226,Masterh!$F$11:$P$29,5),IF(AND(H226&gt;=1971,H226&lt;1976),VLOOKUP(K226,Masterh!$F$11:$P$29,4),IF(AND(H226&gt;=1976,H226&lt;1981),VLOOKUP(K226,Masterh!$F$11:$P$29,3),IF(AND(H226&gt;=1981,H226&lt;1986),VLOOKUP(K226,Masterh!$F$11:$P$29,2),"SENIOR")))))))))))</f>
        <v>#N/A</v>
      </c>
      <c r="AO226" s="37" t="e">
        <f>IF(AND(H226&lt;1951),VLOOKUP(K226,Masterf!$F$11:$N$25,9),IF(AND(H226&gt;=1951,H226&lt;1956),VLOOKUP(K226,Masterf!$F$11:$N$25,8),IF(AND(H226&gt;=1956,H226&lt;1961),VLOOKUP(K226,Masterf!$F$11:$N$25,7),IF(AND(H226&gt;=1961,H226&lt;1966),VLOOKUP(K226,Masterf!$F$11:$N$25,6),IF(AND(H226&gt;=1966,H226&lt;1971),VLOOKUP(K226,Masterf!$F$11:$N$25,5),IF(AND(H226&gt;=1971,H226&lt;1976),VLOOKUP(K226,Masterf!$F$11:$N$25,4),IF(AND(H226&gt;=1976,H226&lt;1981),VLOOKUP(K226,Masterf!$F$11:$N$25,3),IF(AND(H226&gt;=1981,H226&lt;1986),VLOOKUP(K226,Masterf!$F$11:$N$25,2),"SENIOR"))))))))</f>
        <v>#N/A</v>
      </c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</row>
    <row r="227" spans="2:124" s="5" customFormat="1" ht="30" customHeight="1" x14ac:dyDescent="0.2">
      <c r="B227" s="170"/>
      <c r="C227" s="171"/>
      <c r="D227" s="172"/>
      <c r="E227" s="173"/>
      <c r="F227" s="174" t="s">
        <v>30</v>
      </c>
      <c r="G227" s="175" t="s">
        <v>30</v>
      </c>
      <c r="H227" s="176"/>
      <c r="I227" s="177"/>
      <c r="J227" s="178" t="s">
        <v>30</v>
      </c>
      <c r="K227" s="179"/>
      <c r="L227" s="180"/>
      <c r="M227" s="181"/>
      <c r="N227" s="181"/>
      <c r="O227" s="182" t="str">
        <f t="shared" si="3"/>
        <v/>
      </c>
      <c r="P227" s="180"/>
      <c r="Q227" s="181"/>
      <c r="R227" s="181"/>
      <c r="S227" s="182" t="str">
        <f t="shared" si="4"/>
        <v/>
      </c>
      <c r="T227" s="207" t="str">
        <f t="shared" si="5"/>
        <v/>
      </c>
      <c r="U227" s="183" t="str">
        <f t="shared" si="20"/>
        <v xml:space="preserve">   </v>
      </c>
      <c r="V227" s="184" t="str">
        <f t="shared" si="6"/>
        <v xml:space="preserve"> </v>
      </c>
      <c r="W227" s="185" t="str">
        <f t="shared" si="7"/>
        <v/>
      </c>
      <c r="X227" s="209" t="str">
        <f>IF(E227="","",W227*VLOOKUP(2020-H227,Masterh!C$17:D$72,2,FALSE))</f>
        <v/>
      </c>
      <c r="Y227" s="73"/>
      <c r="AA227" s="37"/>
      <c r="AB227" s="32" t="e">
        <f>IF(E227="H",T227-HLOOKUP(V227,Masterh!$C$1:$CX$9,2,FALSE),T227-HLOOKUP(V227,Masterf!$C$1:$CD$9,2,FALSE))</f>
        <v>#VALUE!</v>
      </c>
      <c r="AC227" s="32" t="e">
        <f>IF(E227="H",T227-HLOOKUP(V227,Masterh!$C$1:$CX$9,3,FALSE),T227-HLOOKUP(V227,Masterf!$C$1:$CD$9,3,FALSE))</f>
        <v>#VALUE!</v>
      </c>
      <c r="AD227" s="32" t="e">
        <f>IF(E227="H",T227-HLOOKUP(V227,Masterh!$C$1:$CX$9,4,FALSE),T227-HLOOKUP(V227,Masterf!$C$1:$CD$9,4,FALSE))</f>
        <v>#VALUE!</v>
      </c>
      <c r="AE227" s="32" t="e">
        <f>IF(E227="H",T227-HLOOKUP(V227,Masterh!$C$1:$CX$9,5,FALSE),T227-HLOOKUP(V227,Masterf!$C$1:$CD$9,5,FALSE))</f>
        <v>#VALUE!</v>
      </c>
      <c r="AF227" s="32" t="e">
        <f>IF(E227="H",T227-HLOOKUP(V227,Masterh!$C$1:$CX$9,6,FALSE),T227-HLOOKUP(V227,Masterf!$C$1:$CD$9,6,FALSE))</f>
        <v>#VALUE!</v>
      </c>
      <c r="AG227" s="32" t="e">
        <f>IF(E227="H",T227-HLOOKUP(V227,Masterh!$C$1:$CX$9,7,FALSE),T227-HLOOKUP(V227,Masterf!$C$1:$CD$9,7,FALSE))</f>
        <v>#VALUE!</v>
      </c>
      <c r="AH227" s="32" t="e">
        <f>IF(E227="H",T227-HLOOKUP(V227,Masterh!$C$1:$CX$9,8,FALSE),T227-HLOOKUP(V227,Masterf!$C$1:$CD$9,8,FALSE))</f>
        <v>#VALUE!</v>
      </c>
      <c r="AI227" s="32" t="e">
        <f>IF(E227="H",T227-HLOOKUP(V227,Masterh!$C$1:$CX$9,9,FALSE),T227-HLOOKUP(V227,Masterf!$C$1:$CD$9,9,FALSE))</f>
        <v>#VALUE!</v>
      </c>
      <c r="AJ227" s="51" t="str">
        <f t="shared" si="17"/>
        <v xml:space="preserve"> </v>
      </c>
      <c r="AK227" s="37"/>
      <c r="AL227" s="52" t="str">
        <f t="shared" si="18"/>
        <v xml:space="preserve"> </v>
      </c>
      <c r="AM227" s="53" t="str">
        <f t="shared" si="19"/>
        <v xml:space="preserve"> </v>
      </c>
      <c r="AN227" s="37" t="e">
        <f>IF(AND(H227&lt;1920),VLOOKUP(K227,Masterh!$F$11:$P$29,11),IF(AND(H227&gt;=1920,H227&lt;1941),VLOOKUP(K227,Masterh!$F$11:$P$29,11),IF(AND(H227&gt;=1941,H227&lt;1946),VLOOKUP(K227,Masterh!$F$11:$P$29,10),IF(AND(H227&gt;=1946,H227&lt;1951),VLOOKUP(K227,Masterh!$F$11:$P$29,9),IF(AND(H227&gt;=1951,H227&lt;1956),VLOOKUP(K227,Masterh!$F$11:$P$29,8),IF(AND(H227&gt;=1956,H227&lt;1961),VLOOKUP(K227,Masterh!$F$11:$P$29,7),IF(AND(H227&gt;=1961,H227&lt;1966),VLOOKUP(K227,Masterh!$F$11:$P$29,6),IF(AND(H227&gt;=1966,H227&lt;1971),VLOOKUP(K227,Masterh!$F$11:$P$29,5),IF(AND(H227&gt;=1971,H227&lt;1976),VLOOKUP(K227,Masterh!$F$11:$P$29,4),IF(AND(H227&gt;=1976,H227&lt;1981),VLOOKUP(K227,Masterh!$F$11:$P$29,3),IF(AND(H227&gt;=1981,H227&lt;1986),VLOOKUP(K227,Masterh!$F$11:$P$29,2),"SENIOR")))))))))))</f>
        <v>#N/A</v>
      </c>
      <c r="AO227" s="37" t="e">
        <f>IF(AND(H227&lt;1951),VLOOKUP(K227,Masterf!$F$11:$N$25,9),IF(AND(H227&gt;=1951,H227&lt;1956),VLOOKUP(K227,Masterf!$F$11:$N$25,8),IF(AND(H227&gt;=1956,H227&lt;1961),VLOOKUP(K227,Masterf!$F$11:$N$25,7),IF(AND(H227&gt;=1961,H227&lt;1966),VLOOKUP(K227,Masterf!$F$11:$N$25,6),IF(AND(H227&gt;=1966,H227&lt;1971),VLOOKUP(K227,Masterf!$F$11:$N$25,5),IF(AND(H227&gt;=1971,H227&lt;1976),VLOOKUP(K227,Masterf!$F$11:$N$25,4),IF(AND(H227&gt;=1976,H227&lt;1981),VLOOKUP(K227,Masterf!$F$11:$N$25,3),IF(AND(H227&gt;=1981,H227&lt;1986),VLOOKUP(K227,Masterf!$F$11:$N$25,2),"SENIOR"))))))))</f>
        <v>#N/A</v>
      </c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</row>
    <row r="228" spans="2:124" s="5" customFormat="1" ht="30" customHeight="1" x14ac:dyDescent="0.2">
      <c r="B228" s="170"/>
      <c r="C228" s="171"/>
      <c r="D228" s="172"/>
      <c r="E228" s="173"/>
      <c r="F228" s="174" t="s">
        <v>30</v>
      </c>
      <c r="G228" s="175" t="s">
        <v>30</v>
      </c>
      <c r="H228" s="176"/>
      <c r="I228" s="177"/>
      <c r="J228" s="178" t="s">
        <v>30</v>
      </c>
      <c r="K228" s="179"/>
      <c r="L228" s="180"/>
      <c r="M228" s="181"/>
      <c r="N228" s="181"/>
      <c r="O228" s="182" t="str">
        <f t="shared" si="3"/>
        <v/>
      </c>
      <c r="P228" s="180"/>
      <c r="Q228" s="181"/>
      <c r="R228" s="181"/>
      <c r="S228" s="182" t="str">
        <f t="shared" si="4"/>
        <v/>
      </c>
      <c r="T228" s="207" t="str">
        <f t="shared" si="5"/>
        <v/>
      </c>
      <c r="U228" s="183" t="str">
        <f t="shared" si="20"/>
        <v xml:space="preserve">   </v>
      </c>
      <c r="V228" s="184" t="str">
        <f t="shared" si="6"/>
        <v xml:space="preserve"> </v>
      </c>
      <c r="W228" s="185" t="str">
        <f t="shared" si="7"/>
        <v/>
      </c>
      <c r="X228" s="209" t="str">
        <f>IF(E228="","",W228*VLOOKUP(2020-H228,Masterh!C$17:D$72,2,FALSE))</f>
        <v/>
      </c>
      <c r="Y228" s="73"/>
      <c r="AA228" s="37"/>
      <c r="AB228" s="32" t="e">
        <f>IF(E228="H",T228-HLOOKUP(V228,Masterh!$C$1:$CX$9,2,FALSE),T228-HLOOKUP(V228,Masterf!$C$1:$CD$9,2,FALSE))</f>
        <v>#VALUE!</v>
      </c>
      <c r="AC228" s="32" t="e">
        <f>IF(E228="H",T228-HLOOKUP(V228,Masterh!$C$1:$CX$9,3,FALSE),T228-HLOOKUP(V228,Masterf!$C$1:$CD$9,3,FALSE))</f>
        <v>#VALUE!</v>
      </c>
      <c r="AD228" s="32" t="e">
        <f>IF(E228="H",T228-HLOOKUP(V228,Masterh!$C$1:$CX$9,4,FALSE),T228-HLOOKUP(V228,Masterf!$C$1:$CD$9,4,FALSE))</f>
        <v>#VALUE!</v>
      </c>
      <c r="AE228" s="32" t="e">
        <f>IF(E228="H",T228-HLOOKUP(V228,Masterh!$C$1:$CX$9,5,FALSE),T228-HLOOKUP(V228,Masterf!$C$1:$CD$9,5,FALSE))</f>
        <v>#VALUE!</v>
      </c>
      <c r="AF228" s="32" t="e">
        <f>IF(E228="H",T228-HLOOKUP(V228,Masterh!$C$1:$CX$9,6,FALSE),T228-HLOOKUP(V228,Masterf!$C$1:$CD$9,6,FALSE))</f>
        <v>#VALUE!</v>
      </c>
      <c r="AG228" s="32" t="e">
        <f>IF(E228="H",T228-HLOOKUP(V228,Masterh!$C$1:$CX$9,7,FALSE),T228-HLOOKUP(V228,Masterf!$C$1:$CD$9,7,FALSE))</f>
        <v>#VALUE!</v>
      </c>
      <c r="AH228" s="32" t="e">
        <f>IF(E228="H",T228-HLOOKUP(V228,Masterh!$C$1:$CX$9,8,FALSE),T228-HLOOKUP(V228,Masterf!$C$1:$CD$9,8,FALSE))</f>
        <v>#VALUE!</v>
      </c>
      <c r="AI228" s="32" t="e">
        <f>IF(E228="H",T228-HLOOKUP(V228,Masterh!$C$1:$CX$9,9,FALSE),T228-HLOOKUP(V228,Masterf!$C$1:$CD$9,9,FALSE))</f>
        <v>#VALUE!</v>
      </c>
      <c r="AJ228" s="51" t="str">
        <f t="shared" si="17"/>
        <v xml:space="preserve"> </v>
      </c>
      <c r="AK228" s="37"/>
      <c r="AL228" s="52" t="str">
        <f t="shared" si="18"/>
        <v xml:space="preserve"> </v>
      </c>
      <c r="AM228" s="53" t="str">
        <f t="shared" si="19"/>
        <v xml:space="preserve"> </v>
      </c>
      <c r="AN228" s="37" t="e">
        <f>IF(AND(H228&lt;1920),VLOOKUP(K228,Masterh!$F$11:$P$29,11),IF(AND(H228&gt;=1920,H228&lt;1941),VLOOKUP(K228,Masterh!$F$11:$P$29,11),IF(AND(H228&gt;=1941,H228&lt;1946),VLOOKUP(K228,Masterh!$F$11:$P$29,10),IF(AND(H228&gt;=1946,H228&lt;1951),VLOOKUP(K228,Masterh!$F$11:$P$29,9),IF(AND(H228&gt;=1951,H228&lt;1956),VLOOKUP(K228,Masterh!$F$11:$P$29,8),IF(AND(H228&gt;=1956,H228&lt;1961),VLOOKUP(K228,Masterh!$F$11:$P$29,7),IF(AND(H228&gt;=1961,H228&lt;1966),VLOOKUP(K228,Masterh!$F$11:$P$29,6),IF(AND(H228&gt;=1966,H228&lt;1971),VLOOKUP(K228,Masterh!$F$11:$P$29,5),IF(AND(H228&gt;=1971,H228&lt;1976),VLOOKUP(K228,Masterh!$F$11:$P$29,4),IF(AND(H228&gt;=1976,H228&lt;1981),VLOOKUP(K228,Masterh!$F$11:$P$29,3),IF(AND(H228&gt;=1981,H228&lt;1986),VLOOKUP(K228,Masterh!$F$11:$P$29,2),"SENIOR")))))))))))</f>
        <v>#N/A</v>
      </c>
      <c r="AO228" s="37" t="e">
        <f>IF(AND(H228&lt;1951),VLOOKUP(K228,Masterf!$F$11:$N$25,9),IF(AND(H228&gt;=1951,H228&lt;1956),VLOOKUP(K228,Masterf!$F$11:$N$25,8),IF(AND(H228&gt;=1956,H228&lt;1961),VLOOKUP(K228,Masterf!$F$11:$N$25,7),IF(AND(H228&gt;=1961,H228&lt;1966),VLOOKUP(K228,Masterf!$F$11:$N$25,6),IF(AND(H228&gt;=1966,H228&lt;1971),VLOOKUP(K228,Masterf!$F$11:$N$25,5),IF(AND(H228&gt;=1971,H228&lt;1976),VLOOKUP(K228,Masterf!$F$11:$N$25,4),IF(AND(H228&gt;=1976,H228&lt;1981),VLOOKUP(K228,Masterf!$F$11:$N$25,3),IF(AND(H228&gt;=1981,H228&lt;1986),VLOOKUP(K228,Masterf!$F$11:$N$25,2),"SENIOR"))))))))</f>
        <v>#N/A</v>
      </c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</row>
    <row r="229" spans="2:124" s="5" customFormat="1" ht="30" customHeight="1" x14ac:dyDescent="0.2">
      <c r="B229" s="170"/>
      <c r="C229" s="171"/>
      <c r="D229" s="172"/>
      <c r="E229" s="173"/>
      <c r="F229" s="174" t="s">
        <v>30</v>
      </c>
      <c r="G229" s="175" t="s">
        <v>30</v>
      </c>
      <c r="H229" s="176"/>
      <c r="I229" s="177"/>
      <c r="J229" s="178" t="s">
        <v>30</v>
      </c>
      <c r="K229" s="179"/>
      <c r="L229" s="180"/>
      <c r="M229" s="181"/>
      <c r="N229" s="181"/>
      <c r="O229" s="182" t="str">
        <f t="shared" si="3"/>
        <v/>
      </c>
      <c r="P229" s="180"/>
      <c r="Q229" s="181"/>
      <c r="R229" s="181"/>
      <c r="S229" s="182" t="str">
        <f t="shared" si="4"/>
        <v/>
      </c>
      <c r="T229" s="207" t="str">
        <f t="shared" si="5"/>
        <v/>
      </c>
      <c r="U229" s="183" t="str">
        <f t="shared" si="20"/>
        <v xml:space="preserve">   </v>
      </c>
      <c r="V229" s="184" t="str">
        <f t="shared" si="6"/>
        <v xml:space="preserve"> </v>
      </c>
      <c r="W229" s="185" t="str">
        <f t="shared" si="7"/>
        <v/>
      </c>
      <c r="X229" s="209" t="str">
        <f>IF(E229="","",W229*VLOOKUP(2020-H229,Masterh!C$17:D$72,2,FALSE))</f>
        <v/>
      </c>
      <c r="Y229" s="73"/>
      <c r="AA229" s="37"/>
      <c r="AB229" s="32" t="e">
        <f>IF(E229="H",T229-HLOOKUP(V229,Masterh!$C$1:$CX$9,2,FALSE),T229-HLOOKUP(V229,Masterf!$C$1:$CD$9,2,FALSE))</f>
        <v>#VALUE!</v>
      </c>
      <c r="AC229" s="32" t="e">
        <f>IF(E229="H",T229-HLOOKUP(V229,Masterh!$C$1:$CX$9,3,FALSE),T229-HLOOKUP(V229,Masterf!$C$1:$CD$9,3,FALSE))</f>
        <v>#VALUE!</v>
      </c>
      <c r="AD229" s="32" t="e">
        <f>IF(E229="H",T229-HLOOKUP(V229,Masterh!$C$1:$CX$9,4,FALSE),T229-HLOOKUP(V229,Masterf!$C$1:$CD$9,4,FALSE))</f>
        <v>#VALUE!</v>
      </c>
      <c r="AE229" s="32" t="e">
        <f>IF(E229="H",T229-HLOOKUP(V229,Masterh!$C$1:$CX$9,5,FALSE),T229-HLOOKUP(V229,Masterf!$C$1:$CD$9,5,FALSE))</f>
        <v>#VALUE!</v>
      </c>
      <c r="AF229" s="32" t="e">
        <f>IF(E229="H",T229-HLOOKUP(V229,Masterh!$C$1:$CX$9,6,FALSE),T229-HLOOKUP(V229,Masterf!$C$1:$CD$9,6,FALSE))</f>
        <v>#VALUE!</v>
      </c>
      <c r="AG229" s="32" t="e">
        <f>IF(E229="H",T229-HLOOKUP(V229,Masterh!$C$1:$CX$9,7,FALSE),T229-HLOOKUP(V229,Masterf!$C$1:$CD$9,7,FALSE))</f>
        <v>#VALUE!</v>
      </c>
      <c r="AH229" s="32" t="e">
        <f>IF(E229="H",T229-HLOOKUP(V229,Masterh!$C$1:$CX$9,8,FALSE),T229-HLOOKUP(V229,Masterf!$C$1:$CD$9,8,FALSE))</f>
        <v>#VALUE!</v>
      </c>
      <c r="AI229" s="32" t="e">
        <f>IF(E229="H",T229-HLOOKUP(V229,Masterh!$C$1:$CX$9,9,FALSE),T229-HLOOKUP(V229,Masterf!$C$1:$CD$9,9,FALSE))</f>
        <v>#VALUE!</v>
      </c>
      <c r="AJ229" s="51" t="str">
        <f t="shared" si="17"/>
        <v xml:space="preserve"> </v>
      </c>
      <c r="AK229" s="37"/>
      <c r="AL229" s="52" t="str">
        <f t="shared" si="18"/>
        <v xml:space="preserve"> </v>
      </c>
      <c r="AM229" s="53" t="str">
        <f t="shared" si="19"/>
        <v xml:space="preserve"> </v>
      </c>
      <c r="AN229" s="37" t="e">
        <f>IF(AND(H229&lt;1920),VLOOKUP(K229,Masterh!$F$11:$P$29,11),IF(AND(H229&gt;=1920,H229&lt;1941),VLOOKUP(K229,Masterh!$F$11:$P$29,11),IF(AND(H229&gt;=1941,H229&lt;1946),VLOOKUP(K229,Masterh!$F$11:$P$29,10),IF(AND(H229&gt;=1946,H229&lt;1951),VLOOKUP(K229,Masterh!$F$11:$P$29,9),IF(AND(H229&gt;=1951,H229&lt;1956),VLOOKUP(K229,Masterh!$F$11:$P$29,8),IF(AND(H229&gt;=1956,H229&lt;1961),VLOOKUP(K229,Masterh!$F$11:$P$29,7),IF(AND(H229&gt;=1961,H229&lt;1966),VLOOKUP(K229,Masterh!$F$11:$P$29,6),IF(AND(H229&gt;=1966,H229&lt;1971),VLOOKUP(K229,Masterh!$F$11:$P$29,5),IF(AND(H229&gt;=1971,H229&lt;1976),VLOOKUP(K229,Masterh!$F$11:$P$29,4),IF(AND(H229&gt;=1976,H229&lt;1981),VLOOKUP(K229,Masterh!$F$11:$P$29,3),IF(AND(H229&gt;=1981,H229&lt;1986),VLOOKUP(K229,Masterh!$F$11:$P$29,2),"SENIOR")))))))))))</f>
        <v>#N/A</v>
      </c>
      <c r="AO229" s="37" t="e">
        <f>IF(AND(H229&lt;1951),VLOOKUP(K229,Masterf!$F$11:$N$25,9),IF(AND(H229&gt;=1951,H229&lt;1956),VLOOKUP(K229,Masterf!$F$11:$N$25,8),IF(AND(H229&gt;=1956,H229&lt;1961),VLOOKUP(K229,Masterf!$F$11:$N$25,7),IF(AND(H229&gt;=1961,H229&lt;1966),VLOOKUP(K229,Masterf!$F$11:$N$25,6),IF(AND(H229&gt;=1966,H229&lt;1971),VLOOKUP(K229,Masterf!$F$11:$N$25,5),IF(AND(H229&gt;=1971,H229&lt;1976),VLOOKUP(K229,Masterf!$F$11:$N$25,4),IF(AND(H229&gt;=1976,H229&lt;1981),VLOOKUP(K229,Masterf!$F$11:$N$25,3),IF(AND(H229&gt;=1981,H229&lt;1986),VLOOKUP(K229,Masterf!$F$11:$N$25,2),"SENIOR"))))))))</f>
        <v>#N/A</v>
      </c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</row>
    <row r="230" spans="2:124" s="5" customFormat="1" ht="30" customHeight="1" x14ac:dyDescent="0.2">
      <c r="B230" s="170"/>
      <c r="C230" s="171"/>
      <c r="D230" s="172"/>
      <c r="E230" s="173"/>
      <c r="F230" s="174" t="s">
        <v>30</v>
      </c>
      <c r="G230" s="175" t="s">
        <v>30</v>
      </c>
      <c r="H230" s="176"/>
      <c r="I230" s="177"/>
      <c r="J230" s="178" t="s">
        <v>30</v>
      </c>
      <c r="K230" s="179"/>
      <c r="L230" s="180"/>
      <c r="M230" s="181"/>
      <c r="N230" s="181"/>
      <c r="O230" s="182" t="str">
        <f t="shared" si="3"/>
        <v/>
      </c>
      <c r="P230" s="180"/>
      <c r="Q230" s="181"/>
      <c r="R230" s="181"/>
      <c r="S230" s="182" t="str">
        <f t="shared" si="4"/>
        <v/>
      </c>
      <c r="T230" s="207" t="str">
        <f t="shared" si="5"/>
        <v/>
      </c>
      <c r="U230" s="183" t="str">
        <f t="shared" si="20"/>
        <v xml:space="preserve">   </v>
      </c>
      <c r="V230" s="184" t="str">
        <f t="shared" si="6"/>
        <v xml:space="preserve"> </v>
      </c>
      <c r="W230" s="185" t="str">
        <f t="shared" si="7"/>
        <v/>
      </c>
      <c r="X230" s="209" t="str">
        <f>IF(E230="","",W230*VLOOKUP(2020-H230,Masterh!C$17:D$72,2,FALSE))</f>
        <v/>
      </c>
      <c r="Y230" s="73"/>
      <c r="AA230" s="37"/>
      <c r="AB230" s="32" t="e">
        <f>IF(E230="H",T230-HLOOKUP(V230,Masterh!$C$1:$CX$9,2,FALSE),T230-HLOOKUP(V230,Masterf!$C$1:$CD$9,2,FALSE))</f>
        <v>#VALUE!</v>
      </c>
      <c r="AC230" s="32" t="e">
        <f>IF(E230="H",T230-HLOOKUP(V230,Masterh!$C$1:$CX$9,3,FALSE),T230-HLOOKUP(V230,Masterf!$C$1:$CD$9,3,FALSE))</f>
        <v>#VALUE!</v>
      </c>
      <c r="AD230" s="32" t="e">
        <f>IF(E230="H",T230-HLOOKUP(V230,Masterh!$C$1:$CX$9,4,FALSE),T230-HLOOKUP(V230,Masterf!$C$1:$CD$9,4,FALSE))</f>
        <v>#VALUE!</v>
      </c>
      <c r="AE230" s="32" t="e">
        <f>IF(E230="H",T230-HLOOKUP(V230,Masterh!$C$1:$CX$9,5,FALSE),T230-HLOOKUP(V230,Masterf!$C$1:$CD$9,5,FALSE))</f>
        <v>#VALUE!</v>
      </c>
      <c r="AF230" s="32" t="e">
        <f>IF(E230="H",T230-HLOOKUP(V230,Masterh!$C$1:$CX$9,6,FALSE),T230-HLOOKUP(V230,Masterf!$C$1:$CD$9,6,FALSE))</f>
        <v>#VALUE!</v>
      </c>
      <c r="AG230" s="32" t="e">
        <f>IF(E230="H",T230-HLOOKUP(V230,Masterh!$C$1:$CX$9,7,FALSE),T230-HLOOKUP(V230,Masterf!$C$1:$CD$9,7,FALSE))</f>
        <v>#VALUE!</v>
      </c>
      <c r="AH230" s="32" t="e">
        <f>IF(E230="H",T230-HLOOKUP(V230,Masterh!$C$1:$CX$9,8,FALSE),T230-HLOOKUP(V230,Masterf!$C$1:$CD$9,8,FALSE))</f>
        <v>#VALUE!</v>
      </c>
      <c r="AI230" s="32" t="e">
        <f>IF(E230="H",T230-HLOOKUP(V230,Masterh!$C$1:$CX$9,9,FALSE),T230-HLOOKUP(V230,Masterf!$C$1:$CD$9,9,FALSE))</f>
        <v>#VALUE!</v>
      </c>
      <c r="AJ230" s="51" t="str">
        <f t="shared" si="17"/>
        <v xml:space="preserve"> </v>
      </c>
      <c r="AK230" s="37"/>
      <c r="AL230" s="52" t="str">
        <f t="shared" si="18"/>
        <v xml:space="preserve"> </v>
      </c>
      <c r="AM230" s="53" t="str">
        <f t="shared" si="19"/>
        <v xml:space="preserve"> </v>
      </c>
      <c r="AN230" s="37" t="e">
        <f>IF(AND(H230&lt;1920),VLOOKUP(K230,Masterh!$F$11:$P$29,11),IF(AND(H230&gt;=1920,H230&lt;1941),VLOOKUP(K230,Masterh!$F$11:$P$29,11),IF(AND(H230&gt;=1941,H230&lt;1946),VLOOKUP(K230,Masterh!$F$11:$P$29,10),IF(AND(H230&gt;=1946,H230&lt;1951),VLOOKUP(K230,Masterh!$F$11:$P$29,9),IF(AND(H230&gt;=1951,H230&lt;1956),VLOOKUP(K230,Masterh!$F$11:$P$29,8),IF(AND(H230&gt;=1956,H230&lt;1961),VLOOKUP(K230,Masterh!$F$11:$P$29,7),IF(AND(H230&gt;=1961,H230&lt;1966),VLOOKUP(K230,Masterh!$F$11:$P$29,6),IF(AND(H230&gt;=1966,H230&lt;1971),VLOOKUP(K230,Masterh!$F$11:$P$29,5),IF(AND(H230&gt;=1971,H230&lt;1976),VLOOKUP(K230,Masterh!$F$11:$P$29,4),IF(AND(H230&gt;=1976,H230&lt;1981),VLOOKUP(K230,Masterh!$F$11:$P$29,3),IF(AND(H230&gt;=1981,H230&lt;1986),VLOOKUP(K230,Masterh!$F$11:$P$29,2),"SENIOR")))))))))))</f>
        <v>#N/A</v>
      </c>
      <c r="AO230" s="37" t="e">
        <f>IF(AND(H230&lt;1951),VLOOKUP(K230,Masterf!$F$11:$N$25,9),IF(AND(H230&gt;=1951,H230&lt;1956),VLOOKUP(K230,Masterf!$F$11:$N$25,8),IF(AND(H230&gt;=1956,H230&lt;1961),VLOOKUP(K230,Masterf!$F$11:$N$25,7),IF(AND(H230&gt;=1961,H230&lt;1966),VLOOKUP(K230,Masterf!$F$11:$N$25,6),IF(AND(H230&gt;=1966,H230&lt;1971),VLOOKUP(K230,Masterf!$F$11:$N$25,5),IF(AND(H230&gt;=1971,H230&lt;1976),VLOOKUP(K230,Masterf!$F$11:$N$25,4),IF(AND(H230&gt;=1976,H230&lt;1981),VLOOKUP(K230,Masterf!$F$11:$N$25,3),IF(AND(H230&gt;=1981,H230&lt;1986),VLOOKUP(K230,Masterf!$F$11:$N$25,2),"SENIOR"))))))))</f>
        <v>#N/A</v>
      </c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</row>
    <row r="231" spans="2:124" s="5" customFormat="1" ht="30" customHeight="1" x14ac:dyDescent="0.2">
      <c r="B231" s="170"/>
      <c r="C231" s="171"/>
      <c r="D231" s="172"/>
      <c r="E231" s="173"/>
      <c r="F231" s="174" t="s">
        <v>30</v>
      </c>
      <c r="G231" s="175" t="s">
        <v>30</v>
      </c>
      <c r="H231" s="176"/>
      <c r="I231" s="177"/>
      <c r="J231" s="178" t="s">
        <v>30</v>
      </c>
      <c r="K231" s="179"/>
      <c r="L231" s="180"/>
      <c r="M231" s="181"/>
      <c r="N231" s="181"/>
      <c r="O231" s="182" t="str">
        <f t="shared" si="3"/>
        <v/>
      </c>
      <c r="P231" s="180"/>
      <c r="Q231" s="181"/>
      <c r="R231" s="181"/>
      <c r="S231" s="182" t="str">
        <f t="shared" si="4"/>
        <v/>
      </c>
      <c r="T231" s="207" t="str">
        <f t="shared" si="5"/>
        <v/>
      </c>
      <c r="U231" s="183" t="str">
        <f t="shared" si="20"/>
        <v xml:space="preserve">   </v>
      </c>
      <c r="V231" s="184" t="str">
        <f t="shared" si="6"/>
        <v xml:space="preserve"> </v>
      </c>
      <c r="W231" s="185" t="str">
        <f t="shared" si="7"/>
        <v/>
      </c>
      <c r="X231" s="209" t="str">
        <f>IF(E231="","",W231*VLOOKUP(2020-H231,Masterh!C$17:D$72,2,FALSE))</f>
        <v/>
      </c>
      <c r="Y231" s="73"/>
      <c r="AA231" s="37"/>
      <c r="AB231" s="32" t="e">
        <f>IF(E231="H",T231-HLOOKUP(V231,Masterh!$C$1:$CX$9,2,FALSE),T231-HLOOKUP(V231,Masterf!$C$1:$CD$9,2,FALSE))</f>
        <v>#VALUE!</v>
      </c>
      <c r="AC231" s="32" t="e">
        <f>IF(E231="H",T231-HLOOKUP(V231,Masterh!$C$1:$CX$9,3,FALSE),T231-HLOOKUP(V231,Masterf!$C$1:$CD$9,3,FALSE))</f>
        <v>#VALUE!</v>
      </c>
      <c r="AD231" s="32" t="e">
        <f>IF(E231="H",T231-HLOOKUP(V231,Masterh!$C$1:$CX$9,4,FALSE),T231-HLOOKUP(V231,Masterf!$C$1:$CD$9,4,FALSE))</f>
        <v>#VALUE!</v>
      </c>
      <c r="AE231" s="32" t="e">
        <f>IF(E231="H",T231-HLOOKUP(V231,Masterh!$C$1:$CX$9,5,FALSE),T231-HLOOKUP(V231,Masterf!$C$1:$CD$9,5,FALSE))</f>
        <v>#VALUE!</v>
      </c>
      <c r="AF231" s="32" t="e">
        <f>IF(E231="H",T231-HLOOKUP(V231,Masterh!$C$1:$CX$9,6,FALSE),T231-HLOOKUP(V231,Masterf!$C$1:$CD$9,6,FALSE))</f>
        <v>#VALUE!</v>
      </c>
      <c r="AG231" s="32" t="e">
        <f>IF(E231="H",T231-HLOOKUP(V231,Masterh!$C$1:$CX$9,7,FALSE),T231-HLOOKUP(V231,Masterf!$C$1:$CD$9,7,FALSE))</f>
        <v>#VALUE!</v>
      </c>
      <c r="AH231" s="32" t="e">
        <f>IF(E231="H",T231-HLOOKUP(V231,Masterh!$C$1:$CX$9,8,FALSE),T231-HLOOKUP(V231,Masterf!$C$1:$CD$9,8,FALSE))</f>
        <v>#VALUE!</v>
      </c>
      <c r="AI231" s="32" t="e">
        <f>IF(E231="H",T231-HLOOKUP(V231,Masterh!$C$1:$CX$9,9,FALSE),T231-HLOOKUP(V231,Masterf!$C$1:$CD$9,9,FALSE))</f>
        <v>#VALUE!</v>
      </c>
      <c r="AJ231" s="51" t="str">
        <f t="shared" si="17"/>
        <v xml:space="preserve"> </v>
      </c>
      <c r="AK231" s="37"/>
      <c r="AL231" s="52" t="str">
        <f t="shared" si="18"/>
        <v xml:space="preserve"> </v>
      </c>
      <c r="AM231" s="53" t="str">
        <f t="shared" si="19"/>
        <v xml:space="preserve"> </v>
      </c>
      <c r="AN231" s="37" t="e">
        <f>IF(AND(H231&lt;1920),VLOOKUP(K231,Masterh!$F$11:$P$29,11),IF(AND(H231&gt;=1920,H231&lt;1941),VLOOKUP(K231,Masterh!$F$11:$P$29,11),IF(AND(H231&gt;=1941,H231&lt;1946),VLOOKUP(K231,Masterh!$F$11:$P$29,10),IF(AND(H231&gt;=1946,H231&lt;1951),VLOOKUP(K231,Masterh!$F$11:$P$29,9),IF(AND(H231&gt;=1951,H231&lt;1956),VLOOKUP(K231,Masterh!$F$11:$P$29,8),IF(AND(H231&gt;=1956,H231&lt;1961),VLOOKUP(K231,Masterh!$F$11:$P$29,7),IF(AND(H231&gt;=1961,H231&lt;1966),VLOOKUP(K231,Masterh!$F$11:$P$29,6),IF(AND(H231&gt;=1966,H231&lt;1971),VLOOKUP(K231,Masterh!$F$11:$P$29,5),IF(AND(H231&gt;=1971,H231&lt;1976),VLOOKUP(K231,Masterh!$F$11:$P$29,4),IF(AND(H231&gt;=1976,H231&lt;1981),VLOOKUP(K231,Masterh!$F$11:$P$29,3),IF(AND(H231&gt;=1981,H231&lt;1986),VLOOKUP(K231,Masterh!$F$11:$P$29,2),"SENIOR")))))))))))</f>
        <v>#N/A</v>
      </c>
      <c r="AO231" s="37" t="e">
        <f>IF(AND(H231&lt;1951),VLOOKUP(K231,Masterf!$F$11:$N$25,9),IF(AND(H231&gt;=1951,H231&lt;1956),VLOOKUP(K231,Masterf!$F$11:$N$25,8),IF(AND(H231&gt;=1956,H231&lt;1961),VLOOKUP(K231,Masterf!$F$11:$N$25,7),IF(AND(H231&gt;=1961,H231&lt;1966),VLOOKUP(K231,Masterf!$F$11:$N$25,6),IF(AND(H231&gt;=1966,H231&lt;1971),VLOOKUP(K231,Masterf!$F$11:$N$25,5),IF(AND(H231&gt;=1971,H231&lt;1976),VLOOKUP(K231,Masterf!$F$11:$N$25,4),IF(AND(H231&gt;=1976,H231&lt;1981),VLOOKUP(K231,Masterf!$F$11:$N$25,3),IF(AND(H231&gt;=1981,H231&lt;1986),VLOOKUP(K231,Masterf!$F$11:$N$25,2),"SENIOR"))))))))</f>
        <v>#N/A</v>
      </c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</row>
    <row r="232" spans="2:124" s="5" customFormat="1" ht="30" customHeight="1" x14ac:dyDescent="0.2">
      <c r="B232" s="170"/>
      <c r="C232" s="171"/>
      <c r="D232" s="172"/>
      <c r="E232" s="173"/>
      <c r="F232" s="174" t="s">
        <v>30</v>
      </c>
      <c r="G232" s="175" t="s">
        <v>30</v>
      </c>
      <c r="H232" s="176"/>
      <c r="I232" s="177"/>
      <c r="J232" s="178" t="s">
        <v>30</v>
      </c>
      <c r="K232" s="179"/>
      <c r="L232" s="180"/>
      <c r="M232" s="181"/>
      <c r="N232" s="181"/>
      <c r="O232" s="182" t="str">
        <f t="shared" si="3"/>
        <v/>
      </c>
      <c r="P232" s="180"/>
      <c r="Q232" s="181"/>
      <c r="R232" s="181"/>
      <c r="S232" s="182" t="str">
        <f t="shared" si="4"/>
        <v/>
      </c>
      <c r="T232" s="207" t="str">
        <f t="shared" si="5"/>
        <v/>
      </c>
      <c r="U232" s="183" t="str">
        <f t="shared" si="20"/>
        <v xml:space="preserve">   </v>
      </c>
      <c r="V232" s="184" t="str">
        <f t="shared" si="6"/>
        <v xml:space="preserve"> </v>
      </c>
      <c r="W232" s="185" t="str">
        <f t="shared" si="7"/>
        <v/>
      </c>
      <c r="X232" s="209" t="str">
        <f>IF(E232="","",W232*VLOOKUP(2020-H232,Masterh!C$17:D$72,2,FALSE))</f>
        <v/>
      </c>
      <c r="Y232" s="73"/>
      <c r="AA232" s="37"/>
      <c r="AB232" s="32" t="e">
        <f>IF(E232="H",T232-HLOOKUP(V232,Masterh!$C$1:$CX$9,2,FALSE),T232-HLOOKUP(V232,Masterf!$C$1:$CD$9,2,FALSE))</f>
        <v>#VALUE!</v>
      </c>
      <c r="AC232" s="32" t="e">
        <f>IF(E232="H",T232-HLOOKUP(V232,Masterh!$C$1:$CX$9,3,FALSE),T232-HLOOKUP(V232,Masterf!$C$1:$CD$9,3,FALSE))</f>
        <v>#VALUE!</v>
      </c>
      <c r="AD232" s="32" t="e">
        <f>IF(E232="H",T232-HLOOKUP(V232,Masterh!$C$1:$CX$9,4,FALSE),T232-HLOOKUP(V232,Masterf!$C$1:$CD$9,4,FALSE))</f>
        <v>#VALUE!</v>
      </c>
      <c r="AE232" s="32" t="e">
        <f>IF(E232="H",T232-HLOOKUP(V232,Masterh!$C$1:$CX$9,5,FALSE),T232-HLOOKUP(V232,Masterf!$C$1:$CD$9,5,FALSE))</f>
        <v>#VALUE!</v>
      </c>
      <c r="AF232" s="32" t="e">
        <f>IF(E232="H",T232-HLOOKUP(V232,Masterh!$C$1:$CX$9,6,FALSE),T232-HLOOKUP(V232,Masterf!$C$1:$CD$9,6,FALSE))</f>
        <v>#VALUE!</v>
      </c>
      <c r="AG232" s="32" t="e">
        <f>IF(E232="H",T232-HLOOKUP(V232,Masterh!$C$1:$CX$9,7,FALSE),T232-HLOOKUP(V232,Masterf!$C$1:$CD$9,7,FALSE))</f>
        <v>#VALUE!</v>
      </c>
      <c r="AH232" s="32" t="e">
        <f>IF(E232="H",T232-HLOOKUP(V232,Masterh!$C$1:$CX$9,8,FALSE),T232-HLOOKUP(V232,Masterf!$C$1:$CD$9,8,FALSE))</f>
        <v>#VALUE!</v>
      </c>
      <c r="AI232" s="32" t="e">
        <f>IF(E232="H",T232-HLOOKUP(V232,Masterh!$C$1:$CX$9,9,FALSE),T232-HLOOKUP(V232,Masterf!$C$1:$CD$9,9,FALSE))</f>
        <v>#VALUE!</v>
      </c>
      <c r="AJ232" s="51" t="str">
        <f t="shared" si="17"/>
        <v xml:space="preserve"> </v>
      </c>
      <c r="AK232" s="37"/>
      <c r="AL232" s="52" t="str">
        <f t="shared" si="18"/>
        <v xml:space="preserve"> </v>
      </c>
      <c r="AM232" s="53" t="str">
        <f t="shared" si="19"/>
        <v xml:space="preserve"> </v>
      </c>
      <c r="AN232" s="37" t="e">
        <f>IF(AND(H232&lt;1920),VLOOKUP(K232,Masterh!$F$11:$P$29,11),IF(AND(H232&gt;=1920,H232&lt;1941),VLOOKUP(K232,Masterh!$F$11:$P$29,11),IF(AND(H232&gt;=1941,H232&lt;1946),VLOOKUP(K232,Masterh!$F$11:$P$29,10),IF(AND(H232&gt;=1946,H232&lt;1951),VLOOKUP(K232,Masterh!$F$11:$P$29,9),IF(AND(H232&gt;=1951,H232&lt;1956),VLOOKUP(K232,Masterh!$F$11:$P$29,8),IF(AND(H232&gt;=1956,H232&lt;1961),VLOOKUP(K232,Masterh!$F$11:$P$29,7),IF(AND(H232&gt;=1961,H232&lt;1966),VLOOKUP(K232,Masterh!$F$11:$P$29,6),IF(AND(H232&gt;=1966,H232&lt;1971),VLOOKUP(K232,Masterh!$F$11:$P$29,5),IF(AND(H232&gt;=1971,H232&lt;1976),VLOOKUP(K232,Masterh!$F$11:$P$29,4),IF(AND(H232&gt;=1976,H232&lt;1981),VLOOKUP(K232,Masterh!$F$11:$P$29,3),IF(AND(H232&gt;=1981,H232&lt;1986),VLOOKUP(K232,Masterh!$F$11:$P$29,2),"SENIOR")))))))))))</f>
        <v>#N/A</v>
      </c>
      <c r="AO232" s="37" t="e">
        <f>IF(AND(H232&lt;1951),VLOOKUP(K232,Masterf!$F$11:$N$25,9),IF(AND(H232&gt;=1951,H232&lt;1956),VLOOKUP(K232,Masterf!$F$11:$N$25,8),IF(AND(H232&gt;=1956,H232&lt;1961),VLOOKUP(K232,Masterf!$F$11:$N$25,7),IF(AND(H232&gt;=1961,H232&lt;1966),VLOOKUP(K232,Masterf!$F$11:$N$25,6),IF(AND(H232&gt;=1966,H232&lt;1971),VLOOKUP(K232,Masterf!$F$11:$N$25,5),IF(AND(H232&gt;=1971,H232&lt;1976),VLOOKUP(K232,Masterf!$F$11:$N$25,4),IF(AND(H232&gt;=1976,H232&lt;1981),VLOOKUP(K232,Masterf!$F$11:$N$25,3),IF(AND(H232&gt;=1981,H232&lt;1986),VLOOKUP(K232,Masterf!$F$11:$N$25,2),"SENIOR"))))))))</f>
        <v>#N/A</v>
      </c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</row>
    <row r="233" spans="2:124" s="5" customFormat="1" ht="30" customHeight="1" x14ac:dyDescent="0.2">
      <c r="B233" s="170"/>
      <c r="C233" s="171"/>
      <c r="D233" s="172"/>
      <c r="E233" s="173"/>
      <c r="F233" s="174" t="s">
        <v>30</v>
      </c>
      <c r="G233" s="175" t="s">
        <v>30</v>
      </c>
      <c r="H233" s="176"/>
      <c r="I233" s="177"/>
      <c r="J233" s="178" t="s">
        <v>30</v>
      </c>
      <c r="K233" s="179"/>
      <c r="L233" s="180"/>
      <c r="M233" s="181"/>
      <c r="N233" s="181"/>
      <c r="O233" s="182" t="str">
        <f t="shared" si="3"/>
        <v/>
      </c>
      <c r="P233" s="180"/>
      <c r="Q233" s="181"/>
      <c r="R233" s="181"/>
      <c r="S233" s="182" t="str">
        <f t="shared" si="4"/>
        <v/>
      </c>
      <c r="T233" s="207" t="str">
        <f t="shared" si="5"/>
        <v/>
      </c>
      <c r="U233" s="183" t="str">
        <f t="shared" si="20"/>
        <v xml:space="preserve">   </v>
      </c>
      <c r="V233" s="184" t="str">
        <f t="shared" si="6"/>
        <v xml:space="preserve"> </v>
      </c>
      <c r="W233" s="185" t="str">
        <f t="shared" si="7"/>
        <v/>
      </c>
      <c r="X233" s="209" t="str">
        <f>IF(E233="","",W233*VLOOKUP(2020-H233,Masterh!C$17:D$72,2,FALSE))</f>
        <v/>
      </c>
      <c r="Y233" s="73"/>
      <c r="AA233" s="37"/>
      <c r="AB233" s="32" t="e">
        <f>IF(E233="H",T233-HLOOKUP(V233,Masterh!$C$1:$CX$9,2,FALSE),T233-HLOOKUP(V233,Masterf!$C$1:$CD$9,2,FALSE))</f>
        <v>#VALUE!</v>
      </c>
      <c r="AC233" s="32" t="e">
        <f>IF(E233="H",T233-HLOOKUP(V233,Masterh!$C$1:$CX$9,3,FALSE),T233-HLOOKUP(V233,Masterf!$C$1:$CD$9,3,FALSE))</f>
        <v>#VALUE!</v>
      </c>
      <c r="AD233" s="32" t="e">
        <f>IF(E233="H",T233-HLOOKUP(V233,Masterh!$C$1:$CX$9,4,FALSE),T233-HLOOKUP(V233,Masterf!$C$1:$CD$9,4,FALSE))</f>
        <v>#VALUE!</v>
      </c>
      <c r="AE233" s="32" t="e">
        <f>IF(E233="H",T233-HLOOKUP(V233,Masterh!$C$1:$CX$9,5,FALSE),T233-HLOOKUP(V233,Masterf!$C$1:$CD$9,5,FALSE))</f>
        <v>#VALUE!</v>
      </c>
      <c r="AF233" s="32" t="e">
        <f>IF(E233="H",T233-HLOOKUP(V233,Masterh!$C$1:$CX$9,6,FALSE),T233-HLOOKUP(V233,Masterf!$C$1:$CD$9,6,FALSE))</f>
        <v>#VALUE!</v>
      </c>
      <c r="AG233" s="32" t="e">
        <f>IF(E233="H",T233-HLOOKUP(V233,Masterh!$C$1:$CX$9,7,FALSE),T233-HLOOKUP(V233,Masterf!$C$1:$CD$9,7,FALSE))</f>
        <v>#VALUE!</v>
      </c>
      <c r="AH233" s="32" t="e">
        <f>IF(E233="H",T233-HLOOKUP(V233,Masterh!$C$1:$CX$9,8,FALSE),T233-HLOOKUP(V233,Masterf!$C$1:$CD$9,8,FALSE))</f>
        <v>#VALUE!</v>
      </c>
      <c r="AI233" s="32" t="e">
        <f>IF(E233="H",T233-HLOOKUP(V233,Masterh!$C$1:$CX$9,9,FALSE),T233-HLOOKUP(V233,Masterf!$C$1:$CD$9,9,FALSE))</f>
        <v>#VALUE!</v>
      </c>
      <c r="AJ233" s="51" t="str">
        <f t="shared" si="17"/>
        <v xml:space="preserve"> </v>
      </c>
      <c r="AK233" s="37"/>
      <c r="AL233" s="52" t="str">
        <f t="shared" si="18"/>
        <v xml:space="preserve"> </v>
      </c>
      <c r="AM233" s="53" t="str">
        <f t="shared" si="19"/>
        <v xml:space="preserve"> </v>
      </c>
      <c r="AN233" s="37" t="e">
        <f>IF(AND(H233&lt;1920),VLOOKUP(K233,Masterh!$F$11:$P$29,11),IF(AND(H233&gt;=1920,H233&lt;1941),VLOOKUP(K233,Masterh!$F$11:$P$29,11),IF(AND(H233&gt;=1941,H233&lt;1946),VLOOKUP(K233,Masterh!$F$11:$P$29,10),IF(AND(H233&gt;=1946,H233&lt;1951),VLOOKUP(K233,Masterh!$F$11:$P$29,9),IF(AND(H233&gt;=1951,H233&lt;1956),VLOOKUP(K233,Masterh!$F$11:$P$29,8),IF(AND(H233&gt;=1956,H233&lt;1961),VLOOKUP(K233,Masterh!$F$11:$P$29,7),IF(AND(H233&gt;=1961,H233&lt;1966),VLOOKUP(K233,Masterh!$F$11:$P$29,6),IF(AND(H233&gt;=1966,H233&lt;1971),VLOOKUP(K233,Masterh!$F$11:$P$29,5),IF(AND(H233&gt;=1971,H233&lt;1976),VLOOKUP(K233,Masterh!$F$11:$P$29,4),IF(AND(H233&gt;=1976,H233&lt;1981),VLOOKUP(K233,Masterh!$F$11:$P$29,3),IF(AND(H233&gt;=1981,H233&lt;1986),VLOOKUP(K233,Masterh!$F$11:$P$29,2),"SENIOR")))))))))))</f>
        <v>#N/A</v>
      </c>
      <c r="AO233" s="37" t="e">
        <f>IF(AND(H233&lt;1951),VLOOKUP(K233,Masterf!$F$11:$N$25,9),IF(AND(H233&gt;=1951,H233&lt;1956),VLOOKUP(K233,Masterf!$F$11:$N$25,8),IF(AND(H233&gt;=1956,H233&lt;1961),VLOOKUP(K233,Masterf!$F$11:$N$25,7),IF(AND(H233&gt;=1961,H233&lt;1966),VLOOKUP(K233,Masterf!$F$11:$N$25,6),IF(AND(H233&gt;=1966,H233&lt;1971),VLOOKUP(K233,Masterf!$F$11:$N$25,5),IF(AND(H233&gt;=1971,H233&lt;1976),VLOOKUP(K233,Masterf!$F$11:$N$25,4),IF(AND(H233&gt;=1976,H233&lt;1981),VLOOKUP(K233,Masterf!$F$11:$N$25,3),IF(AND(H233&gt;=1981,H233&lt;1986),VLOOKUP(K233,Masterf!$F$11:$N$25,2),"SENIOR"))))))))</f>
        <v>#N/A</v>
      </c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</row>
    <row r="234" spans="2:124" s="5" customFormat="1" ht="30" customHeight="1" x14ac:dyDescent="0.2">
      <c r="B234" s="170"/>
      <c r="C234" s="171"/>
      <c r="D234" s="172"/>
      <c r="E234" s="173"/>
      <c r="F234" s="174" t="s">
        <v>30</v>
      </c>
      <c r="G234" s="175" t="s">
        <v>30</v>
      </c>
      <c r="H234" s="176"/>
      <c r="I234" s="177"/>
      <c r="J234" s="178"/>
      <c r="K234" s="179"/>
      <c r="L234" s="180"/>
      <c r="M234" s="181"/>
      <c r="N234" s="181"/>
      <c r="O234" s="182" t="str">
        <f t="shared" si="3"/>
        <v/>
      </c>
      <c r="P234" s="180"/>
      <c r="Q234" s="181"/>
      <c r="R234" s="181"/>
      <c r="S234" s="182" t="str">
        <f t="shared" si="4"/>
        <v/>
      </c>
      <c r="T234" s="207" t="str">
        <f t="shared" si="5"/>
        <v/>
      </c>
      <c r="U234" s="183" t="str">
        <f t="shared" si="20"/>
        <v xml:space="preserve">   </v>
      </c>
      <c r="V234" s="184" t="str">
        <f t="shared" si="6"/>
        <v xml:space="preserve"> </v>
      </c>
      <c r="W234" s="185" t="str">
        <f t="shared" si="7"/>
        <v/>
      </c>
      <c r="X234" s="209" t="str">
        <f>IF(E234="","",W234*VLOOKUP(2020-H234,Masterh!C$17:D$72,2,FALSE))</f>
        <v/>
      </c>
      <c r="Y234" s="73"/>
      <c r="AA234" s="37"/>
      <c r="AB234" s="32" t="e">
        <f>IF(E234="H",T234-HLOOKUP(V234,Masterh!$C$1:$CX$9,2,FALSE),T234-HLOOKUP(V234,Masterf!$C$1:$CD$9,2,FALSE))</f>
        <v>#VALUE!</v>
      </c>
      <c r="AC234" s="32" t="e">
        <f>IF(E234="H",T234-HLOOKUP(V234,Masterh!$C$1:$CX$9,3,FALSE),T234-HLOOKUP(V234,Masterf!$C$1:$CD$9,3,FALSE))</f>
        <v>#VALUE!</v>
      </c>
      <c r="AD234" s="32" t="e">
        <f>IF(E234="H",T234-HLOOKUP(V234,Masterh!$C$1:$CX$9,4,FALSE),T234-HLOOKUP(V234,Masterf!$C$1:$CD$9,4,FALSE))</f>
        <v>#VALUE!</v>
      </c>
      <c r="AE234" s="32" t="e">
        <f>IF(E234="H",T234-HLOOKUP(V234,Masterh!$C$1:$CX$9,5,FALSE),T234-HLOOKUP(V234,Masterf!$C$1:$CD$9,5,FALSE))</f>
        <v>#VALUE!</v>
      </c>
      <c r="AF234" s="32" t="e">
        <f>IF(E234="H",T234-HLOOKUP(V234,Masterh!$C$1:$CX$9,6,FALSE),T234-HLOOKUP(V234,Masterf!$C$1:$CD$9,6,FALSE))</f>
        <v>#VALUE!</v>
      </c>
      <c r="AG234" s="32" t="e">
        <f>IF(E234="H",T234-HLOOKUP(V234,Masterh!$C$1:$CX$9,7,FALSE),T234-HLOOKUP(V234,Masterf!$C$1:$CD$9,7,FALSE))</f>
        <v>#VALUE!</v>
      </c>
      <c r="AH234" s="32" t="e">
        <f>IF(E234="H",T234-HLOOKUP(V234,Masterh!$C$1:$CX$9,8,FALSE),T234-HLOOKUP(V234,Masterf!$C$1:$CD$9,8,FALSE))</f>
        <v>#VALUE!</v>
      </c>
      <c r="AI234" s="32" t="e">
        <f>IF(E234="H",T234-HLOOKUP(V234,Masterh!$C$1:$CX$9,9,FALSE),T234-HLOOKUP(V234,Masterf!$C$1:$CD$9,9,FALSE))</f>
        <v>#VALUE!</v>
      </c>
      <c r="AJ234" s="51" t="str">
        <f t="shared" si="17"/>
        <v xml:space="preserve"> </v>
      </c>
      <c r="AK234" s="37"/>
      <c r="AL234" s="52" t="str">
        <f t="shared" si="18"/>
        <v xml:space="preserve"> </v>
      </c>
      <c r="AM234" s="53" t="str">
        <f t="shared" si="19"/>
        <v xml:space="preserve"> </v>
      </c>
      <c r="AN234" s="37" t="e">
        <f>IF(AND(H234&lt;1920),VLOOKUP(K234,Masterh!$F$11:$P$29,11),IF(AND(H234&gt;=1920,H234&lt;1941),VLOOKUP(K234,Masterh!$F$11:$P$29,11),IF(AND(H234&gt;=1941,H234&lt;1946),VLOOKUP(K234,Masterh!$F$11:$P$29,10),IF(AND(H234&gt;=1946,H234&lt;1951),VLOOKUP(K234,Masterh!$F$11:$P$29,9),IF(AND(H234&gt;=1951,H234&lt;1956),VLOOKUP(K234,Masterh!$F$11:$P$29,8),IF(AND(H234&gt;=1956,H234&lt;1961),VLOOKUP(K234,Masterh!$F$11:$P$29,7),IF(AND(H234&gt;=1961,H234&lt;1966),VLOOKUP(K234,Masterh!$F$11:$P$29,6),IF(AND(H234&gt;=1966,H234&lt;1971),VLOOKUP(K234,Masterh!$F$11:$P$29,5),IF(AND(H234&gt;=1971,H234&lt;1976),VLOOKUP(K234,Masterh!$F$11:$P$29,4),IF(AND(H234&gt;=1976,H234&lt;1981),VLOOKUP(K234,Masterh!$F$11:$P$29,3),IF(AND(H234&gt;=1981,H234&lt;1986),VLOOKUP(K234,Masterh!$F$11:$P$29,2),"SENIOR")))))))))))</f>
        <v>#N/A</v>
      </c>
      <c r="AO234" s="37" t="e">
        <f>IF(AND(H234&lt;1951),VLOOKUP(K234,Masterf!$F$11:$N$25,9),IF(AND(H234&gt;=1951,H234&lt;1956),VLOOKUP(K234,Masterf!$F$11:$N$25,8),IF(AND(H234&gt;=1956,H234&lt;1961),VLOOKUP(K234,Masterf!$F$11:$N$25,7),IF(AND(H234&gt;=1961,H234&lt;1966),VLOOKUP(K234,Masterf!$F$11:$N$25,6),IF(AND(H234&gt;=1966,H234&lt;1971),VLOOKUP(K234,Masterf!$F$11:$N$25,5),IF(AND(H234&gt;=1971,H234&lt;1976),VLOOKUP(K234,Masterf!$F$11:$N$25,4),IF(AND(H234&gt;=1976,H234&lt;1981),VLOOKUP(K234,Masterf!$F$11:$N$25,3),IF(AND(H234&gt;=1981,H234&lt;1986),VLOOKUP(K234,Masterf!$F$11:$N$25,2),"SENIOR"))))))))</f>
        <v>#N/A</v>
      </c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</row>
    <row r="235" spans="2:124" s="5" customFormat="1" ht="30" customHeight="1" x14ac:dyDescent="0.2">
      <c r="B235" s="170"/>
      <c r="C235" s="171"/>
      <c r="D235" s="172"/>
      <c r="E235" s="173"/>
      <c r="F235" s="174" t="s">
        <v>30</v>
      </c>
      <c r="G235" s="175" t="s">
        <v>30</v>
      </c>
      <c r="H235" s="176"/>
      <c r="I235" s="177"/>
      <c r="J235" s="178"/>
      <c r="K235" s="179"/>
      <c r="L235" s="180"/>
      <c r="M235" s="181"/>
      <c r="N235" s="181"/>
      <c r="O235" s="182" t="str">
        <f t="shared" si="3"/>
        <v/>
      </c>
      <c r="P235" s="180"/>
      <c r="Q235" s="181"/>
      <c r="R235" s="181"/>
      <c r="S235" s="182" t="str">
        <f t="shared" si="4"/>
        <v/>
      </c>
      <c r="T235" s="207" t="str">
        <f t="shared" si="5"/>
        <v/>
      </c>
      <c r="U235" s="183" t="str">
        <f t="shared" si="20"/>
        <v xml:space="preserve">   </v>
      </c>
      <c r="V235" s="184" t="str">
        <f t="shared" si="6"/>
        <v xml:space="preserve"> </v>
      </c>
      <c r="W235" s="185" t="str">
        <f t="shared" si="7"/>
        <v/>
      </c>
      <c r="X235" s="209" t="str">
        <f>IF(E235="","",W235*VLOOKUP(2020-H235,Masterh!C$17:D$72,2,FALSE))</f>
        <v/>
      </c>
      <c r="Y235" s="73"/>
      <c r="AA235" s="37"/>
      <c r="AB235" s="32" t="e">
        <f>IF(E235="H",T235-HLOOKUP(V235,Masterh!$C$1:$CX$9,2,FALSE),T235-HLOOKUP(V235,Masterf!$C$1:$CD$9,2,FALSE))</f>
        <v>#VALUE!</v>
      </c>
      <c r="AC235" s="32" t="e">
        <f>IF(E235="H",T235-HLOOKUP(V235,Masterh!$C$1:$CX$9,3,FALSE),T235-HLOOKUP(V235,Masterf!$C$1:$CD$9,3,FALSE))</f>
        <v>#VALUE!</v>
      </c>
      <c r="AD235" s="32" t="e">
        <f>IF(E235="H",T235-HLOOKUP(V235,Masterh!$C$1:$CX$9,4,FALSE),T235-HLOOKUP(V235,Masterf!$C$1:$CD$9,4,FALSE))</f>
        <v>#VALUE!</v>
      </c>
      <c r="AE235" s="32" t="e">
        <f>IF(E235="H",T235-HLOOKUP(V235,Masterh!$C$1:$CX$9,5,FALSE),T235-HLOOKUP(V235,Masterf!$C$1:$CD$9,5,FALSE))</f>
        <v>#VALUE!</v>
      </c>
      <c r="AF235" s="32" t="e">
        <f>IF(E235="H",T235-HLOOKUP(V235,Masterh!$C$1:$CX$9,6,FALSE),T235-HLOOKUP(V235,Masterf!$C$1:$CD$9,6,FALSE))</f>
        <v>#VALUE!</v>
      </c>
      <c r="AG235" s="32" t="e">
        <f>IF(E235="H",T235-HLOOKUP(V235,Masterh!$C$1:$CX$9,7,FALSE),T235-HLOOKUP(V235,Masterf!$C$1:$CD$9,7,FALSE))</f>
        <v>#VALUE!</v>
      </c>
      <c r="AH235" s="32" t="e">
        <f>IF(E235="H",T235-HLOOKUP(V235,Masterh!$C$1:$CX$9,8,FALSE),T235-HLOOKUP(V235,Masterf!$C$1:$CD$9,8,FALSE))</f>
        <v>#VALUE!</v>
      </c>
      <c r="AI235" s="32" t="e">
        <f>IF(E235="H",T235-HLOOKUP(V235,Masterh!$C$1:$CX$9,9,FALSE),T235-HLOOKUP(V235,Masterf!$C$1:$CD$9,9,FALSE))</f>
        <v>#VALUE!</v>
      </c>
      <c r="AJ235" s="51" t="str">
        <f t="shared" si="17"/>
        <v xml:space="preserve"> </v>
      </c>
      <c r="AK235" s="37"/>
      <c r="AL235" s="52" t="str">
        <f t="shared" si="18"/>
        <v xml:space="preserve"> </v>
      </c>
      <c r="AM235" s="53" t="str">
        <f t="shared" si="19"/>
        <v xml:space="preserve"> </v>
      </c>
      <c r="AN235" s="37" t="e">
        <f>IF(AND(H235&lt;1920),VLOOKUP(K235,Masterh!$F$11:$P$29,11),IF(AND(H235&gt;=1920,H235&lt;1941),VLOOKUP(K235,Masterh!$F$11:$P$29,11),IF(AND(H235&gt;=1941,H235&lt;1946),VLOOKUP(K235,Masterh!$F$11:$P$29,10),IF(AND(H235&gt;=1946,H235&lt;1951),VLOOKUP(K235,Masterh!$F$11:$P$29,9),IF(AND(H235&gt;=1951,H235&lt;1956),VLOOKUP(K235,Masterh!$F$11:$P$29,8),IF(AND(H235&gt;=1956,H235&lt;1961),VLOOKUP(K235,Masterh!$F$11:$P$29,7),IF(AND(H235&gt;=1961,H235&lt;1966),VLOOKUP(K235,Masterh!$F$11:$P$29,6),IF(AND(H235&gt;=1966,H235&lt;1971),VLOOKUP(K235,Masterh!$F$11:$P$29,5),IF(AND(H235&gt;=1971,H235&lt;1976),VLOOKUP(K235,Masterh!$F$11:$P$29,4),IF(AND(H235&gt;=1976,H235&lt;1981),VLOOKUP(K235,Masterh!$F$11:$P$29,3),IF(AND(H235&gt;=1981,H235&lt;1986),VLOOKUP(K235,Masterh!$F$11:$P$29,2),"SENIOR")))))))))))</f>
        <v>#N/A</v>
      </c>
      <c r="AO235" s="37" t="e">
        <f>IF(AND(H235&lt;1951),VLOOKUP(K235,Masterf!$F$11:$N$25,9),IF(AND(H235&gt;=1951,H235&lt;1956),VLOOKUP(K235,Masterf!$F$11:$N$25,8),IF(AND(H235&gt;=1956,H235&lt;1961),VLOOKUP(K235,Masterf!$F$11:$N$25,7),IF(AND(H235&gt;=1961,H235&lt;1966),VLOOKUP(K235,Masterf!$F$11:$N$25,6),IF(AND(H235&gt;=1966,H235&lt;1971),VLOOKUP(K235,Masterf!$F$11:$N$25,5),IF(AND(H235&gt;=1971,H235&lt;1976),VLOOKUP(K235,Masterf!$F$11:$N$25,4),IF(AND(H235&gt;=1976,H235&lt;1981),VLOOKUP(K235,Masterf!$F$11:$N$25,3),IF(AND(H235&gt;=1981,H235&lt;1986),VLOOKUP(K235,Masterf!$F$11:$N$25,2),"SENIOR"))))))))</f>
        <v>#N/A</v>
      </c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</row>
    <row r="236" spans="2:124" s="5" customFormat="1" ht="30" customHeight="1" x14ac:dyDescent="0.2">
      <c r="B236" s="170"/>
      <c r="C236" s="171"/>
      <c r="D236" s="172"/>
      <c r="E236" s="173"/>
      <c r="F236" s="174" t="s">
        <v>30</v>
      </c>
      <c r="G236" s="175" t="s">
        <v>30</v>
      </c>
      <c r="H236" s="176"/>
      <c r="I236" s="177"/>
      <c r="J236" s="178"/>
      <c r="K236" s="179"/>
      <c r="L236" s="180"/>
      <c r="M236" s="181"/>
      <c r="N236" s="181"/>
      <c r="O236" s="182" t="str">
        <f t="shared" si="3"/>
        <v/>
      </c>
      <c r="P236" s="180"/>
      <c r="Q236" s="181"/>
      <c r="R236" s="181"/>
      <c r="S236" s="182" t="str">
        <f t="shared" si="4"/>
        <v/>
      </c>
      <c r="T236" s="207" t="str">
        <f t="shared" si="5"/>
        <v/>
      </c>
      <c r="U236" s="183" t="str">
        <f t="shared" si="20"/>
        <v xml:space="preserve">   </v>
      </c>
      <c r="V236" s="184" t="str">
        <f t="shared" si="6"/>
        <v xml:space="preserve"> </v>
      </c>
      <c r="W236" s="185" t="str">
        <f t="shared" si="7"/>
        <v/>
      </c>
      <c r="X236" s="209" t="str">
        <f>IF(E236="","",W236*VLOOKUP(2020-H236,Masterh!C$17:D$72,2,FALSE))</f>
        <v/>
      </c>
      <c r="Y236" s="73"/>
      <c r="AA236" s="37"/>
      <c r="AB236" s="32" t="e">
        <f>IF(E236="H",T236-HLOOKUP(V236,Masterh!$C$1:$CX$9,2,FALSE),T236-HLOOKUP(V236,Masterf!$C$1:$CD$9,2,FALSE))</f>
        <v>#VALUE!</v>
      </c>
      <c r="AC236" s="32" t="e">
        <f>IF(E236="H",T236-HLOOKUP(V236,Masterh!$C$1:$CX$9,3,FALSE),T236-HLOOKUP(V236,Masterf!$C$1:$CD$9,3,FALSE))</f>
        <v>#VALUE!</v>
      </c>
      <c r="AD236" s="32" t="e">
        <f>IF(E236="H",T236-HLOOKUP(V236,Masterh!$C$1:$CX$9,4,FALSE),T236-HLOOKUP(V236,Masterf!$C$1:$CD$9,4,FALSE))</f>
        <v>#VALUE!</v>
      </c>
      <c r="AE236" s="32" t="e">
        <f>IF(E236="H",T236-HLOOKUP(V236,Masterh!$C$1:$CX$9,5,FALSE),T236-HLOOKUP(V236,Masterf!$C$1:$CD$9,5,FALSE))</f>
        <v>#VALUE!</v>
      </c>
      <c r="AF236" s="32" t="e">
        <f>IF(E236="H",T236-HLOOKUP(V236,Masterh!$C$1:$CX$9,6,FALSE),T236-HLOOKUP(V236,Masterf!$C$1:$CD$9,6,FALSE))</f>
        <v>#VALUE!</v>
      </c>
      <c r="AG236" s="32" t="e">
        <f>IF(E236="H",T236-HLOOKUP(V236,Masterh!$C$1:$CX$9,7,FALSE),T236-HLOOKUP(V236,Masterf!$C$1:$CD$9,7,FALSE))</f>
        <v>#VALUE!</v>
      </c>
      <c r="AH236" s="32" t="e">
        <f>IF(E236="H",T236-HLOOKUP(V236,Masterh!$C$1:$CX$9,8,FALSE),T236-HLOOKUP(V236,Masterf!$C$1:$CD$9,8,FALSE))</f>
        <v>#VALUE!</v>
      </c>
      <c r="AI236" s="32" t="e">
        <f>IF(E236="H",T236-HLOOKUP(V236,Masterh!$C$1:$CX$9,9,FALSE),T236-HLOOKUP(V236,Masterf!$C$1:$CD$9,9,FALSE))</f>
        <v>#VALUE!</v>
      </c>
      <c r="AJ236" s="51" t="str">
        <f t="shared" si="17"/>
        <v xml:space="preserve"> </v>
      </c>
      <c r="AK236" s="37"/>
      <c r="AL236" s="52" t="str">
        <f t="shared" si="18"/>
        <v xml:space="preserve"> </v>
      </c>
      <c r="AM236" s="53" t="str">
        <f t="shared" si="19"/>
        <v xml:space="preserve"> </v>
      </c>
      <c r="AN236" s="37" t="e">
        <f>IF(AND(H236&lt;1920),VLOOKUP(K236,Masterh!$F$11:$P$29,11),IF(AND(H236&gt;=1920,H236&lt;1941),VLOOKUP(K236,Masterh!$F$11:$P$29,11),IF(AND(H236&gt;=1941,H236&lt;1946),VLOOKUP(K236,Masterh!$F$11:$P$29,10),IF(AND(H236&gt;=1946,H236&lt;1951),VLOOKUP(K236,Masterh!$F$11:$P$29,9),IF(AND(H236&gt;=1951,H236&lt;1956),VLOOKUP(K236,Masterh!$F$11:$P$29,8),IF(AND(H236&gt;=1956,H236&lt;1961),VLOOKUP(K236,Masterh!$F$11:$P$29,7),IF(AND(H236&gt;=1961,H236&lt;1966),VLOOKUP(K236,Masterh!$F$11:$P$29,6),IF(AND(H236&gt;=1966,H236&lt;1971),VLOOKUP(K236,Masterh!$F$11:$P$29,5),IF(AND(H236&gt;=1971,H236&lt;1976),VLOOKUP(K236,Masterh!$F$11:$P$29,4),IF(AND(H236&gt;=1976,H236&lt;1981),VLOOKUP(K236,Masterh!$F$11:$P$29,3),IF(AND(H236&gt;=1981,H236&lt;1986),VLOOKUP(K236,Masterh!$F$11:$P$29,2),"SENIOR")))))))))))</f>
        <v>#N/A</v>
      </c>
      <c r="AO236" s="37" t="e">
        <f>IF(AND(H236&lt;1951),VLOOKUP(K236,Masterf!$F$11:$N$25,9),IF(AND(H236&gt;=1951,H236&lt;1956),VLOOKUP(K236,Masterf!$F$11:$N$25,8),IF(AND(H236&gt;=1956,H236&lt;1961),VLOOKUP(K236,Masterf!$F$11:$N$25,7),IF(AND(H236&gt;=1961,H236&lt;1966),VLOOKUP(K236,Masterf!$F$11:$N$25,6),IF(AND(H236&gt;=1966,H236&lt;1971),VLOOKUP(K236,Masterf!$F$11:$N$25,5),IF(AND(H236&gt;=1971,H236&lt;1976),VLOOKUP(K236,Masterf!$F$11:$N$25,4),IF(AND(H236&gt;=1976,H236&lt;1981),VLOOKUP(K236,Masterf!$F$11:$N$25,3),IF(AND(H236&gt;=1981,H236&lt;1986),VLOOKUP(K236,Masterf!$F$11:$N$25,2),"SENIOR"))))))))</f>
        <v>#N/A</v>
      </c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</row>
    <row r="237" spans="2:124" s="5" customFormat="1" ht="30" customHeight="1" x14ac:dyDescent="0.2">
      <c r="B237" s="170"/>
      <c r="C237" s="171"/>
      <c r="D237" s="172"/>
      <c r="E237" s="173"/>
      <c r="F237" s="174" t="s">
        <v>30</v>
      </c>
      <c r="G237" s="175" t="s">
        <v>30</v>
      </c>
      <c r="H237" s="176"/>
      <c r="I237" s="177"/>
      <c r="J237" s="178"/>
      <c r="K237" s="179"/>
      <c r="L237" s="180"/>
      <c r="M237" s="181"/>
      <c r="N237" s="181"/>
      <c r="O237" s="182" t="str">
        <f t="shared" si="3"/>
        <v/>
      </c>
      <c r="P237" s="180"/>
      <c r="Q237" s="181"/>
      <c r="R237" s="181"/>
      <c r="S237" s="182" t="str">
        <f t="shared" si="4"/>
        <v/>
      </c>
      <c r="T237" s="207" t="str">
        <f t="shared" si="5"/>
        <v/>
      </c>
      <c r="U237" s="183" t="str">
        <f t="shared" si="20"/>
        <v xml:space="preserve">   </v>
      </c>
      <c r="V237" s="184" t="str">
        <f t="shared" si="6"/>
        <v xml:space="preserve"> </v>
      </c>
      <c r="W237" s="185" t="str">
        <f t="shared" si="7"/>
        <v/>
      </c>
      <c r="X237" s="209" t="str">
        <f>IF(E237="","",W237*VLOOKUP(2020-H237,Masterh!C$17:D$72,2,FALSE))</f>
        <v/>
      </c>
      <c r="Y237" s="73"/>
      <c r="AA237" s="37"/>
      <c r="AB237" s="32" t="e">
        <f>IF(E237="H",T237-HLOOKUP(V237,Masterh!$C$1:$CX$9,2,FALSE),T237-HLOOKUP(V237,Masterf!$C$1:$CD$9,2,FALSE))</f>
        <v>#VALUE!</v>
      </c>
      <c r="AC237" s="32" t="e">
        <f>IF(E237="H",T237-HLOOKUP(V237,Masterh!$C$1:$CX$9,3,FALSE),T237-HLOOKUP(V237,Masterf!$C$1:$CD$9,3,FALSE))</f>
        <v>#VALUE!</v>
      </c>
      <c r="AD237" s="32" t="e">
        <f>IF(E237="H",T237-HLOOKUP(V237,Masterh!$C$1:$CX$9,4,FALSE),T237-HLOOKUP(V237,Masterf!$C$1:$CD$9,4,FALSE))</f>
        <v>#VALUE!</v>
      </c>
      <c r="AE237" s="32" t="e">
        <f>IF(E237="H",T237-HLOOKUP(V237,Masterh!$C$1:$CX$9,5,FALSE),T237-HLOOKUP(V237,Masterf!$C$1:$CD$9,5,FALSE))</f>
        <v>#VALUE!</v>
      </c>
      <c r="AF237" s="32" t="e">
        <f>IF(E237="H",T237-HLOOKUP(V237,Masterh!$C$1:$CX$9,6,FALSE),T237-HLOOKUP(V237,Masterf!$C$1:$CD$9,6,FALSE))</f>
        <v>#VALUE!</v>
      </c>
      <c r="AG237" s="32" t="e">
        <f>IF(E237="H",T237-HLOOKUP(V237,Masterh!$C$1:$CX$9,7,FALSE),T237-HLOOKUP(V237,Masterf!$C$1:$CD$9,7,FALSE))</f>
        <v>#VALUE!</v>
      </c>
      <c r="AH237" s="32" t="e">
        <f>IF(E237="H",T237-HLOOKUP(V237,Masterh!$C$1:$CX$9,8,FALSE),T237-HLOOKUP(V237,Masterf!$C$1:$CD$9,8,FALSE))</f>
        <v>#VALUE!</v>
      </c>
      <c r="AI237" s="32" t="e">
        <f>IF(E237="H",T237-HLOOKUP(V237,Masterh!$C$1:$CX$9,9,FALSE),T237-HLOOKUP(V237,Masterf!$C$1:$CD$9,9,FALSE))</f>
        <v>#VALUE!</v>
      </c>
      <c r="AJ237" s="51" t="str">
        <f t="shared" si="17"/>
        <v xml:space="preserve"> </v>
      </c>
      <c r="AK237" s="37"/>
      <c r="AL237" s="52" t="str">
        <f t="shared" si="18"/>
        <v xml:space="preserve"> </v>
      </c>
      <c r="AM237" s="53" t="str">
        <f t="shared" si="19"/>
        <v xml:space="preserve"> </v>
      </c>
      <c r="AN237" s="37" t="e">
        <f>IF(AND(H237&lt;1920),VLOOKUP(K237,Masterh!$F$11:$P$29,11),IF(AND(H237&gt;=1920,H237&lt;1941),VLOOKUP(K237,Masterh!$F$11:$P$29,11),IF(AND(H237&gt;=1941,H237&lt;1946),VLOOKUP(K237,Masterh!$F$11:$P$29,10),IF(AND(H237&gt;=1946,H237&lt;1951),VLOOKUP(K237,Masterh!$F$11:$P$29,9),IF(AND(H237&gt;=1951,H237&lt;1956),VLOOKUP(K237,Masterh!$F$11:$P$29,8),IF(AND(H237&gt;=1956,H237&lt;1961),VLOOKUP(K237,Masterh!$F$11:$P$29,7),IF(AND(H237&gt;=1961,H237&lt;1966),VLOOKUP(K237,Masterh!$F$11:$P$29,6),IF(AND(H237&gt;=1966,H237&lt;1971),VLOOKUP(K237,Masterh!$F$11:$P$29,5),IF(AND(H237&gt;=1971,H237&lt;1976),VLOOKUP(K237,Masterh!$F$11:$P$29,4),IF(AND(H237&gt;=1976,H237&lt;1981),VLOOKUP(K237,Masterh!$F$11:$P$29,3),IF(AND(H237&gt;=1981,H237&lt;1986),VLOOKUP(K237,Masterh!$F$11:$P$29,2),"SENIOR")))))))))))</f>
        <v>#N/A</v>
      </c>
      <c r="AO237" s="37" t="e">
        <f>IF(AND(H237&lt;1951),VLOOKUP(K237,Masterf!$F$11:$N$25,9),IF(AND(H237&gt;=1951,H237&lt;1956),VLOOKUP(K237,Masterf!$F$11:$N$25,8),IF(AND(H237&gt;=1956,H237&lt;1961),VLOOKUP(K237,Masterf!$F$11:$N$25,7),IF(AND(H237&gt;=1961,H237&lt;1966),VLOOKUP(K237,Masterf!$F$11:$N$25,6),IF(AND(H237&gt;=1966,H237&lt;1971),VLOOKUP(K237,Masterf!$F$11:$N$25,5),IF(AND(H237&gt;=1971,H237&lt;1976),VLOOKUP(K237,Masterf!$F$11:$N$25,4),IF(AND(H237&gt;=1976,H237&lt;1981),VLOOKUP(K237,Masterf!$F$11:$N$25,3),IF(AND(H237&gt;=1981,H237&lt;1986),VLOOKUP(K237,Masterf!$F$11:$N$25,2),"SENIOR"))))))))</f>
        <v>#N/A</v>
      </c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</row>
    <row r="238" spans="2:124" s="5" customFormat="1" ht="30" customHeight="1" x14ac:dyDescent="0.2">
      <c r="B238" s="170"/>
      <c r="C238" s="171"/>
      <c r="D238" s="172"/>
      <c r="E238" s="173"/>
      <c r="F238" s="174" t="s">
        <v>30</v>
      </c>
      <c r="G238" s="175" t="s">
        <v>30</v>
      </c>
      <c r="H238" s="176"/>
      <c r="I238" s="177"/>
      <c r="J238" s="178" t="s">
        <v>30</v>
      </c>
      <c r="K238" s="179"/>
      <c r="L238" s="180"/>
      <c r="M238" s="181"/>
      <c r="N238" s="181"/>
      <c r="O238" s="182" t="str">
        <f t="shared" si="3"/>
        <v/>
      </c>
      <c r="P238" s="180"/>
      <c r="Q238" s="181"/>
      <c r="R238" s="181"/>
      <c r="S238" s="182" t="str">
        <f t="shared" si="4"/>
        <v/>
      </c>
      <c r="T238" s="207" t="str">
        <f t="shared" si="5"/>
        <v/>
      </c>
      <c r="U238" s="183" t="str">
        <f t="shared" si="20"/>
        <v xml:space="preserve">   </v>
      </c>
      <c r="V238" s="184" t="str">
        <f t="shared" si="6"/>
        <v xml:space="preserve"> </v>
      </c>
      <c r="W238" s="185" t="str">
        <f t="shared" si="7"/>
        <v/>
      </c>
      <c r="X238" s="209" t="str">
        <f>IF(E238="","",W238*VLOOKUP(2020-H238,Masterh!C$17:D$72,2,FALSE))</f>
        <v/>
      </c>
      <c r="Y238" s="73"/>
      <c r="AA238" s="37"/>
      <c r="AB238" s="32" t="e">
        <f>IF(E238="H",T238-HLOOKUP(V238,Masterh!$C$1:$CX$9,2,FALSE),T238-HLOOKUP(V238,Masterf!$C$1:$CD$9,2,FALSE))</f>
        <v>#VALUE!</v>
      </c>
      <c r="AC238" s="32" t="e">
        <f>IF(E238="H",T238-HLOOKUP(V238,Masterh!$C$1:$CX$9,3,FALSE),T238-HLOOKUP(V238,Masterf!$C$1:$CD$9,3,FALSE))</f>
        <v>#VALUE!</v>
      </c>
      <c r="AD238" s="32" t="e">
        <f>IF(E238="H",T238-HLOOKUP(V238,Masterh!$C$1:$CX$9,4,FALSE),T238-HLOOKUP(V238,Masterf!$C$1:$CD$9,4,FALSE))</f>
        <v>#VALUE!</v>
      </c>
      <c r="AE238" s="32" t="e">
        <f>IF(E238="H",T238-HLOOKUP(V238,Masterh!$C$1:$CX$9,5,FALSE),T238-HLOOKUP(V238,Masterf!$C$1:$CD$9,5,FALSE))</f>
        <v>#VALUE!</v>
      </c>
      <c r="AF238" s="32" t="e">
        <f>IF(E238="H",T238-HLOOKUP(V238,Masterh!$C$1:$CX$9,6,FALSE),T238-HLOOKUP(V238,Masterf!$C$1:$CD$9,6,FALSE))</f>
        <v>#VALUE!</v>
      </c>
      <c r="AG238" s="32" t="e">
        <f>IF(E238="H",T238-HLOOKUP(V238,Masterh!$C$1:$CX$9,7,FALSE),T238-HLOOKUP(V238,Masterf!$C$1:$CD$9,7,FALSE))</f>
        <v>#VALUE!</v>
      </c>
      <c r="AH238" s="32" t="e">
        <f>IF(E238="H",T238-HLOOKUP(V238,Masterh!$C$1:$CX$9,8,FALSE),T238-HLOOKUP(V238,Masterf!$C$1:$CD$9,8,FALSE))</f>
        <v>#VALUE!</v>
      </c>
      <c r="AI238" s="32" t="e">
        <f>IF(E238="H",T238-HLOOKUP(V238,Masterh!$C$1:$CX$9,9,FALSE),T238-HLOOKUP(V238,Masterf!$C$1:$CD$9,9,FALSE))</f>
        <v>#VALUE!</v>
      </c>
      <c r="AJ238" s="51" t="str">
        <f t="shared" si="17"/>
        <v xml:space="preserve"> </v>
      </c>
      <c r="AK238" s="37"/>
      <c r="AL238" s="52" t="str">
        <f t="shared" si="18"/>
        <v xml:space="preserve"> </v>
      </c>
      <c r="AM238" s="53" t="str">
        <f t="shared" si="19"/>
        <v xml:space="preserve"> </v>
      </c>
      <c r="AN238" s="37" t="e">
        <f>IF(AND(H238&lt;1920),VLOOKUP(K238,Masterh!$F$11:$P$29,11),IF(AND(H238&gt;=1920,H238&lt;1941),VLOOKUP(K238,Masterh!$F$11:$P$29,11),IF(AND(H238&gt;=1941,H238&lt;1946),VLOOKUP(K238,Masterh!$F$11:$P$29,10),IF(AND(H238&gt;=1946,H238&lt;1951),VLOOKUP(K238,Masterh!$F$11:$P$29,9),IF(AND(H238&gt;=1951,H238&lt;1956),VLOOKUP(K238,Masterh!$F$11:$P$29,8),IF(AND(H238&gt;=1956,H238&lt;1961),VLOOKUP(K238,Masterh!$F$11:$P$29,7),IF(AND(H238&gt;=1961,H238&lt;1966),VLOOKUP(K238,Masterh!$F$11:$P$29,6),IF(AND(H238&gt;=1966,H238&lt;1971),VLOOKUP(K238,Masterh!$F$11:$P$29,5),IF(AND(H238&gt;=1971,H238&lt;1976),VLOOKUP(K238,Masterh!$F$11:$P$29,4),IF(AND(H238&gt;=1976,H238&lt;1981),VLOOKUP(K238,Masterh!$F$11:$P$29,3),IF(AND(H238&gt;=1981,H238&lt;1986),VLOOKUP(K238,Masterh!$F$11:$P$29,2),"SENIOR")))))))))))</f>
        <v>#N/A</v>
      </c>
      <c r="AO238" s="37" t="e">
        <f>IF(AND(H238&lt;1951),VLOOKUP(K238,Masterf!$F$11:$N$25,9),IF(AND(H238&gt;=1951,H238&lt;1956),VLOOKUP(K238,Masterf!$F$11:$N$25,8),IF(AND(H238&gt;=1956,H238&lt;1961),VLOOKUP(K238,Masterf!$F$11:$N$25,7),IF(AND(H238&gt;=1961,H238&lt;1966),VLOOKUP(K238,Masterf!$F$11:$N$25,6),IF(AND(H238&gt;=1966,H238&lt;1971),VLOOKUP(K238,Masterf!$F$11:$N$25,5),IF(AND(H238&gt;=1971,H238&lt;1976),VLOOKUP(K238,Masterf!$F$11:$N$25,4),IF(AND(H238&gt;=1976,H238&lt;1981),VLOOKUP(K238,Masterf!$F$11:$N$25,3),IF(AND(H238&gt;=1981,H238&lt;1986),VLOOKUP(K238,Masterf!$F$11:$N$25,2),"SENIOR"))))))))</f>
        <v>#N/A</v>
      </c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</row>
    <row r="239" spans="2:124" s="5" customFormat="1" ht="30" customHeight="1" x14ac:dyDescent="0.2">
      <c r="B239" s="170"/>
      <c r="C239" s="171"/>
      <c r="D239" s="172"/>
      <c r="E239" s="173"/>
      <c r="F239" s="174" t="s">
        <v>30</v>
      </c>
      <c r="G239" s="175" t="s">
        <v>30</v>
      </c>
      <c r="H239" s="176"/>
      <c r="I239" s="177"/>
      <c r="J239" s="178" t="s">
        <v>30</v>
      </c>
      <c r="K239" s="179"/>
      <c r="L239" s="180"/>
      <c r="M239" s="181"/>
      <c r="N239" s="181"/>
      <c r="O239" s="182" t="str">
        <f t="shared" si="3"/>
        <v/>
      </c>
      <c r="P239" s="180"/>
      <c r="Q239" s="181"/>
      <c r="R239" s="181"/>
      <c r="S239" s="182" t="str">
        <f t="shared" si="4"/>
        <v/>
      </c>
      <c r="T239" s="207" t="str">
        <f t="shared" si="5"/>
        <v/>
      </c>
      <c r="U239" s="183" t="str">
        <f t="shared" si="20"/>
        <v xml:space="preserve">   </v>
      </c>
      <c r="V239" s="184" t="str">
        <f t="shared" si="6"/>
        <v xml:space="preserve"> </v>
      </c>
      <c r="W239" s="185" t="str">
        <f t="shared" si="7"/>
        <v/>
      </c>
      <c r="X239" s="209" t="str">
        <f>IF(E239="","",W239*VLOOKUP(2020-H239,Masterh!C$17:D$72,2,FALSE))</f>
        <v/>
      </c>
      <c r="Y239" s="73"/>
      <c r="AA239" s="37"/>
      <c r="AB239" s="32" t="e">
        <f>IF(E239="H",T239-HLOOKUP(V239,Masterh!$C$1:$CX$9,2,FALSE),T239-HLOOKUP(V239,Masterf!$C$1:$CD$9,2,FALSE))</f>
        <v>#VALUE!</v>
      </c>
      <c r="AC239" s="32" t="e">
        <f>IF(E239="H",T239-HLOOKUP(V239,Masterh!$C$1:$CX$9,3,FALSE),T239-HLOOKUP(V239,Masterf!$C$1:$CD$9,3,FALSE))</f>
        <v>#VALUE!</v>
      </c>
      <c r="AD239" s="32" t="e">
        <f>IF(E239="H",T239-HLOOKUP(V239,Masterh!$C$1:$CX$9,4,FALSE),T239-HLOOKUP(V239,Masterf!$C$1:$CD$9,4,FALSE))</f>
        <v>#VALUE!</v>
      </c>
      <c r="AE239" s="32" t="e">
        <f>IF(E239="H",T239-HLOOKUP(V239,Masterh!$C$1:$CX$9,5,FALSE),T239-HLOOKUP(V239,Masterf!$C$1:$CD$9,5,FALSE))</f>
        <v>#VALUE!</v>
      </c>
      <c r="AF239" s="32" t="e">
        <f>IF(E239="H",T239-HLOOKUP(V239,Masterh!$C$1:$CX$9,6,FALSE),T239-HLOOKUP(V239,Masterf!$C$1:$CD$9,6,FALSE))</f>
        <v>#VALUE!</v>
      </c>
      <c r="AG239" s="32" t="e">
        <f>IF(E239="H",T239-HLOOKUP(V239,Masterh!$C$1:$CX$9,7,FALSE),T239-HLOOKUP(V239,Masterf!$C$1:$CD$9,7,FALSE))</f>
        <v>#VALUE!</v>
      </c>
      <c r="AH239" s="32" t="e">
        <f>IF(E239="H",T239-HLOOKUP(V239,Masterh!$C$1:$CX$9,8,FALSE),T239-HLOOKUP(V239,Masterf!$C$1:$CD$9,8,FALSE))</f>
        <v>#VALUE!</v>
      </c>
      <c r="AI239" s="32" t="e">
        <f>IF(E239="H",T239-HLOOKUP(V239,Masterh!$C$1:$CX$9,9,FALSE),T239-HLOOKUP(V239,Masterf!$C$1:$CD$9,9,FALSE))</f>
        <v>#VALUE!</v>
      </c>
      <c r="AJ239" s="51" t="str">
        <f t="shared" si="17"/>
        <v xml:space="preserve"> </v>
      </c>
      <c r="AK239" s="37"/>
      <c r="AL239" s="52" t="str">
        <f t="shared" si="18"/>
        <v xml:space="preserve"> </v>
      </c>
      <c r="AM239" s="53" t="str">
        <f t="shared" si="19"/>
        <v xml:space="preserve"> </v>
      </c>
      <c r="AN239" s="37" t="e">
        <f>IF(AND(H239&lt;1920),VLOOKUP(K239,Masterh!$F$11:$P$29,11),IF(AND(H239&gt;=1920,H239&lt;1941),VLOOKUP(K239,Masterh!$F$11:$P$29,11),IF(AND(H239&gt;=1941,H239&lt;1946),VLOOKUP(K239,Masterh!$F$11:$P$29,10),IF(AND(H239&gt;=1946,H239&lt;1951),VLOOKUP(K239,Masterh!$F$11:$P$29,9),IF(AND(H239&gt;=1951,H239&lt;1956),VLOOKUP(K239,Masterh!$F$11:$P$29,8),IF(AND(H239&gt;=1956,H239&lt;1961),VLOOKUP(K239,Masterh!$F$11:$P$29,7),IF(AND(H239&gt;=1961,H239&lt;1966),VLOOKUP(K239,Masterh!$F$11:$P$29,6),IF(AND(H239&gt;=1966,H239&lt;1971),VLOOKUP(K239,Masterh!$F$11:$P$29,5),IF(AND(H239&gt;=1971,H239&lt;1976),VLOOKUP(K239,Masterh!$F$11:$P$29,4),IF(AND(H239&gt;=1976,H239&lt;1981),VLOOKUP(K239,Masterh!$F$11:$P$29,3),IF(AND(H239&gt;=1981,H239&lt;1986),VLOOKUP(K239,Masterh!$F$11:$P$29,2),"SENIOR")))))))))))</f>
        <v>#N/A</v>
      </c>
      <c r="AO239" s="37" t="e">
        <f>IF(AND(H239&lt;1951),VLOOKUP(K239,Masterf!$F$11:$N$25,9),IF(AND(H239&gt;=1951,H239&lt;1956),VLOOKUP(K239,Masterf!$F$11:$N$25,8),IF(AND(H239&gt;=1956,H239&lt;1961),VLOOKUP(K239,Masterf!$F$11:$N$25,7),IF(AND(H239&gt;=1961,H239&lt;1966),VLOOKUP(K239,Masterf!$F$11:$N$25,6),IF(AND(H239&gt;=1966,H239&lt;1971),VLOOKUP(K239,Masterf!$F$11:$N$25,5),IF(AND(H239&gt;=1971,H239&lt;1976),VLOOKUP(K239,Masterf!$F$11:$N$25,4),IF(AND(H239&gt;=1976,H239&lt;1981),VLOOKUP(K239,Masterf!$F$11:$N$25,3),IF(AND(H239&gt;=1981,H239&lt;1986),VLOOKUP(K239,Masterf!$F$11:$N$25,2),"SENIOR"))))))))</f>
        <v>#N/A</v>
      </c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</row>
    <row r="240" spans="2:124" s="5" customFormat="1" ht="30" customHeight="1" x14ac:dyDescent="0.2">
      <c r="B240" s="170"/>
      <c r="C240" s="171"/>
      <c r="D240" s="172"/>
      <c r="E240" s="173"/>
      <c r="F240" s="174"/>
      <c r="G240" s="175"/>
      <c r="H240" s="176"/>
      <c r="I240" s="177"/>
      <c r="J240" s="178"/>
      <c r="K240" s="179"/>
      <c r="L240" s="180"/>
      <c r="M240" s="181"/>
      <c r="N240" s="181"/>
      <c r="O240" s="182" t="str">
        <f t="shared" si="3"/>
        <v/>
      </c>
      <c r="P240" s="180"/>
      <c r="Q240" s="181"/>
      <c r="R240" s="181"/>
      <c r="S240" s="182" t="str">
        <f t="shared" si="4"/>
        <v/>
      </c>
      <c r="T240" s="207" t="str">
        <f t="shared" si="5"/>
        <v/>
      </c>
      <c r="U240" s="183" t="str">
        <f t="shared" si="20"/>
        <v xml:space="preserve">   </v>
      </c>
      <c r="V240" s="184" t="str">
        <f t="shared" si="6"/>
        <v xml:space="preserve"> </v>
      </c>
      <c r="W240" s="185" t="str">
        <f t="shared" si="7"/>
        <v/>
      </c>
      <c r="X240" s="209" t="str">
        <f>IF(E240="","",W240*VLOOKUP(2020-H240,Masterh!C$17:D$72,2,FALSE))</f>
        <v/>
      </c>
      <c r="Y240" s="73"/>
      <c r="AA240" s="37"/>
      <c r="AB240" s="32" t="e">
        <f>IF(E240="H",T240-HLOOKUP(V240,Masterh!$C$1:$CX$9,2,FALSE),T240-HLOOKUP(V240,Masterf!$C$1:$CD$9,2,FALSE))</f>
        <v>#VALUE!</v>
      </c>
      <c r="AC240" s="32" t="e">
        <f>IF(E240="H",T240-HLOOKUP(V240,Masterh!$C$1:$CX$9,3,FALSE),T240-HLOOKUP(V240,Masterf!$C$1:$CD$9,3,FALSE))</f>
        <v>#VALUE!</v>
      </c>
      <c r="AD240" s="32" t="e">
        <f>IF(E240="H",T240-HLOOKUP(V240,Masterh!$C$1:$CX$9,4,FALSE),T240-HLOOKUP(V240,Masterf!$C$1:$CD$9,4,FALSE))</f>
        <v>#VALUE!</v>
      </c>
      <c r="AE240" s="32" t="e">
        <f>IF(E240="H",T240-HLOOKUP(V240,Masterh!$C$1:$CX$9,5,FALSE),T240-HLOOKUP(V240,Masterf!$C$1:$CD$9,5,FALSE))</f>
        <v>#VALUE!</v>
      </c>
      <c r="AF240" s="32" t="e">
        <f>IF(E240="H",T240-HLOOKUP(V240,Masterh!$C$1:$CX$9,6,FALSE),T240-HLOOKUP(V240,Masterf!$C$1:$CD$9,6,FALSE))</f>
        <v>#VALUE!</v>
      </c>
      <c r="AG240" s="32" t="e">
        <f>IF(E240="H",T240-HLOOKUP(V240,Masterh!$C$1:$CX$9,7,FALSE),T240-HLOOKUP(V240,Masterf!$C$1:$CD$9,7,FALSE))</f>
        <v>#VALUE!</v>
      </c>
      <c r="AH240" s="32" t="e">
        <f>IF(E240="H",T240-HLOOKUP(V240,Masterh!$C$1:$CX$9,8,FALSE),T240-HLOOKUP(V240,Masterf!$C$1:$CD$9,8,FALSE))</f>
        <v>#VALUE!</v>
      </c>
      <c r="AI240" s="32" t="e">
        <f>IF(E240="H",T240-HLOOKUP(V240,Masterh!$C$1:$CX$9,9,FALSE),T240-HLOOKUP(V240,Masterf!$C$1:$CD$9,9,FALSE))</f>
        <v>#VALUE!</v>
      </c>
      <c r="AJ240" s="51" t="str">
        <f t="shared" si="17"/>
        <v xml:space="preserve"> </v>
      </c>
      <c r="AK240" s="37"/>
      <c r="AL240" s="52" t="str">
        <f t="shared" si="18"/>
        <v xml:space="preserve"> </v>
      </c>
      <c r="AM240" s="53" t="str">
        <f t="shared" si="19"/>
        <v xml:space="preserve"> </v>
      </c>
      <c r="AN240" s="37" t="e">
        <f>IF(AND(H240&lt;1920),VLOOKUP(K240,Masterh!$F$11:$P$29,11),IF(AND(H240&gt;=1920,H240&lt;1941),VLOOKUP(K240,Masterh!$F$11:$P$29,11),IF(AND(H240&gt;=1941,H240&lt;1946),VLOOKUP(K240,Masterh!$F$11:$P$29,10),IF(AND(H240&gt;=1946,H240&lt;1951),VLOOKUP(K240,Masterh!$F$11:$P$29,9),IF(AND(H240&gt;=1951,H240&lt;1956),VLOOKUP(K240,Masterh!$F$11:$P$29,8),IF(AND(H240&gt;=1956,H240&lt;1961),VLOOKUP(K240,Masterh!$F$11:$P$29,7),IF(AND(H240&gt;=1961,H240&lt;1966),VLOOKUP(K240,Masterh!$F$11:$P$29,6),IF(AND(H240&gt;=1966,H240&lt;1971),VLOOKUP(K240,Masterh!$F$11:$P$29,5),IF(AND(H240&gt;=1971,H240&lt;1976),VLOOKUP(K240,Masterh!$F$11:$P$29,4),IF(AND(H240&gt;=1976,H240&lt;1981),VLOOKUP(K240,Masterh!$F$11:$P$29,3),IF(AND(H240&gt;=1981,H240&lt;1986),VLOOKUP(K240,Masterh!$F$11:$P$29,2),"SENIOR")))))))))))</f>
        <v>#N/A</v>
      </c>
      <c r="AO240" s="37" t="e">
        <f>IF(AND(H240&lt;1951),VLOOKUP(K240,Masterf!$F$11:$N$25,9),IF(AND(H240&gt;=1951,H240&lt;1956),VLOOKUP(K240,Masterf!$F$11:$N$25,8),IF(AND(H240&gt;=1956,H240&lt;1961),VLOOKUP(K240,Masterf!$F$11:$N$25,7),IF(AND(H240&gt;=1961,H240&lt;1966),VLOOKUP(K240,Masterf!$F$11:$N$25,6),IF(AND(H240&gt;=1966,H240&lt;1971),VLOOKUP(K240,Masterf!$F$11:$N$25,5),IF(AND(H240&gt;=1971,H240&lt;1976),VLOOKUP(K240,Masterf!$F$11:$N$25,4),IF(AND(H240&gt;=1976,H240&lt;1981),VLOOKUP(K240,Masterf!$F$11:$N$25,3),IF(AND(H240&gt;=1981,H240&lt;1986),VLOOKUP(K240,Masterf!$F$11:$N$25,2),"SENIOR"))))))))</f>
        <v>#N/A</v>
      </c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</row>
    <row r="241" spans="1:124" s="5" customFormat="1" ht="30" customHeight="1" x14ac:dyDescent="0.2">
      <c r="B241" s="170"/>
      <c r="C241" s="171"/>
      <c r="D241" s="172"/>
      <c r="E241" s="173"/>
      <c r="F241" s="174" t="s">
        <v>30</v>
      </c>
      <c r="G241" s="175" t="s">
        <v>30</v>
      </c>
      <c r="H241" s="176"/>
      <c r="I241" s="177"/>
      <c r="J241" s="178" t="s">
        <v>30</v>
      </c>
      <c r="K241" s="179"/>
      <c r="L241" s="180"/>
      <c r="M241" s="181"/>
      <c r="N241" s="181"/>
      <c r="O241" s="182" t="str">
        <f t="shared" si="3"/>
        <v/>
      </c>
      <c r="P241" s="180"/>
      <c r="Q241" s="181"/>
      <c r="R241" s="181"/>
      <c r="S241" s="182" t="str">
        <f t="shared" si="4"/>
        <v/>
      </c>
      <c r="T241" s="207" t="str">
        <f t="shared" si="5"/>
        <v/>
      </c>
      <c r="U241" s="183" t="str">
        <f t="shared" si="20"/>
        <v xml:space="preserve">   </v>
      </c>
      <c r="V241" s="184" t="str">
        <f t="shared" si="6"/>
        <v xml:space="preserve"> </v>
      </c>
      <c r="W241" s="185" t="str">
        <f t="shared" si="7"/>
        <v/>
      </c>
      <c r="X241" s="209" t="str">
        <f>IF(E241="","",W241*VLOOKUP(2020-H241,Masterh!C$17:D$72,2,FALSE))</f>
        <v/>
      </c>
      <c r="Y241" s="73"/>
      <c r="AA241" s="37"/>
      <c r="AB241" s="32" t="e">
        <f>IF(E241="H",T241-HLOOKUP(V241,Masterh!$C$1:$CX$9,2,FALSE),T241-HLOOKUP(V241,Masterf!$C$1:$CD$9,2,FALSE))</f>
        <v>#VALUE!</v>
      </c>
      <c r="AC241" s="32" t="e">
        <f>IF(E241="H",T241-HLOOKUP(V241,Masterh!$C$1:$CX$9,3,FALSE),T241-HLOOKUP(V241,Masterf!$C$1:$CD$9,3,FALSE))</f>
        <v>#VALUE!</v>
      </c>
      <c r="AD241" s="32" t="e">
        <f>IF(E241="H",T241-HLOOKUP(V241,Masterh!$C$1:$CX$9,4,FALSE),T241-HLOOKUP(V241,Masterf!$C$1:$CD$9,4,FALSE))</f>
        <v>#VALUE!</v>
      </c>
      <c r="AE241" s="32" t="e">
        <f>IF(E241="H",T241-HLOOKUP(V241,Masterh!$C$1:$CX$9,5,FALSE),T241-HLOOKUP(V241,Masterf!$C$1:$CD$9,5,FALSE))</f>
        <v>#VALUE!</v>
      </c>
      <c r="AF241" s="32" t="e">
        <f>IF(E241="H",T241-HLOOKUP(V241,Masterh!$C$1:$CX$9,6,FALSE),T241-HLOOKUP(V241,Masterf!$C$1:$CD$9,6,FALSE))</f>
        <v>#VALUE!</v>
      </c>
      <c r="AG241" s="32" t="e">
        <f>IF(E241="H",T241-HLOOKUP(V241,Masterh!$C$1:$CX$9,7,FALSE),T241-HLOOKUP(V241,Masterf!$C$1:$CD$9,7,FALSE))</f>
        <v>#VALUE!</v>
      </c>
      <c r="AH241" s="32" t="e">
        <f>IF(E241="H",T241-HLOOKUP(V241,Masterh!$C$1:$CX$9,8,FALSE),T241-HLOOKUP(V241,Masterf!$C$1:$CD$9,8,FALSE))</f>
        <v>#VALUE!</v>
      </c>
      <c r="AI241" s="32" t="e">
        <f>IF(E241="H",T241-HLOOKUP(V241,Masterh!$C$1:$CX$9,9,FALSE),T241-HLOOKUP(V241,Masterf!$C$1:$CD$9,9,FALSE))</f>
        <v>#VALUE!</v>
      </c>
      <c r="AJ241" s="51" t="str">
        <f t="shared" si="17"/>
        <v xml:space="preserve"> </v>
      </c>
      <c r="AK241" s="37"/>
      <c r="AL241" s="52" t="str">
        <f t="shared" si="18"/>
        <v xml:space="preserve"> </v>
      </c>
      <c r="AM241" s="53" t="str">
        <f t="shared" si="19"/>
        <v xml:space="preserve"> </v>
      </c>
      <c r="AN241" s="37" t="e">
        <f>IF(AND(H241&lt;1920),VLOOKUP(K241,Masterh!$F$11:$P$29,11),IF(AND(H241&gt;=1920,H241&lt;1941),VLOOKUP(K241,Masterh!$F$11:$P$29,11),IF(AND(H241&gt;=1941,H241&lt;1946),VLOOKUP(K241,Masterh!$F$11:$P$29,10),IF(AND(H241&gt;=1946,H241&lt;1951),VLOOKUP(K241,Masterh!$F$11:$P$29,9),IF(AND(H241&gt;=1951,H241&lt;1956),VLOOKUP(K241,Masterh!$F$11:$P$29,8),IF(AND(H241&gt;=1956,H241&lt;1961),VLOOKUP(K241,Masterh!$F$11:$P$29,7),IF(AND(H241&gt;=1961,H241&lt;1966),VLOOKUP(K241,Masterh!$F$11:$P$29,6),IF(AND(H241&gt;=1966,H241&lt;1971),VLOOKUP(K241,Masterh!$F$11:$P$29,5),IF(AND(H241&gt;=1971,H241&lt;1976),VLOOKUP(K241,Masterh!$F$11:$P$29,4),IF(AND(H241&gt;=1976,H241&lt;1981),VLOOKUP(K241,Masterh!$F$11:$P$29,3),IF(AND(H241&gt;=1981,H241&lt;1986),VLOOKUP(K241,Masterh!$F$11:$P$29,2),"SENIOR")))))))))))</f>
        <v>#N/A</v>
      </c>
      <c r="AO241" s="37" t="e">
        <f>IF(AND(H241&lt;1951),VLOOKUP(K241,Masterf!$F$11:$N$25,9),IF(AND(H241&gt;=1951,H241&lt;1956),VLOOKUP(K241,Masterf!$F$11:$N$25,8),IF(AND(H241&gt;=1956,H241&lt;1961),VLOOKUP(K241,Masterf!$F$11:$N$25,7),IF(AND(H241&gt;=1961,H241&lt;1966),VLOOKUP(K241,Masterf!$F$11:$N$25,6),IF(AND(H241&gt;=1966,H241&lt;1971),VLOOKUP(K241,Masterf!$F$11:$N$25,5),IF(AND(H241&gt;=1971,H241&lt;1976),VLOOKUP(K241,Masterf!$F$11:$N$25,4),IF(AND(H241&gt;=1976,H241&lt;1981),VLOOKUP(K241,Masterf!$F$11:$N$25,3),IF(AND(H241&gt;=1981,H241&lt;1986),VLOOKUP(K241,Masterf!$F$11:$N$25,2),"SENIOR"))))))))</f>
        <v>#N/A</v>
      </c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</row>
    <row r="242" spans="1:124" s="5" customFormat="1" ht="30" customHeight="1" x14ac:dyDescent="0.2">
      <c r="B242" s="170"/>
      <c r="C242" s="171"/>
      <c r="D242" s="172"/>
      <c r="E242" s="173"/>
      <c r="F242" s="174" t="s">
        <v>30</v>
      </c>
      <c r="G242" s="175" t="s">
        <v>30</v>
      </c>
      <c r="H242" s="176"/>
      <c r="I242" s="177"/>
      <c r="J242" s="178" t="s">
        <v>30</v>
      </c>
      <c r="K242" s="179"/>
      <c r="L242" s="180"/>
      <c r="M242" s="181"/>
      <c r="N242" s="181"/>
      <c r="O242" s="182" t="str">
        <f t="shared" si="3"/>
        <v/>
      </c>
      <c r="P242" s="180"/>
      <c r="Q242" s="181"/>
      <c r="R242" s="181"/>
      <c r="S242" s="182" t="str">
        <f t="shared" si="4"/>
        <v/>
      </c>
      <c r="T242" s="207" t="str">
        <f t="shared" si="5"/>
        <v/>
      </c>
      <c r="U242" s="183" t="str">
        <f t="shared" si="20"/>
        <v xml:space="preserve">   </v>
      </c>
      <c r="V242" s="184" t="str">
        <f t="shared" si="6"/>
        <v xml:space="preserve"> </v>
      </c>
      <c r="W242" s="185" t="str">
        <f t="shared" si="7"/>
        <v/>
      </c>
      <c r="X242" s="209" t="str">
        <f>IF(E242="","",W242*VLOOKUP(2020-H242,Masterh!C$17:D$72,2,FALSE))</f>
        <v/>
      </c>
      <c r="Y242" s="73"/>
      <c r="AA242" s="37"/>
      <c r="AB242" s="32" t="e">
        <f>IF(E242="H",T242-HLOOKUP(V242,Masterh!$C$1:$CX$9,2,FALSE),T242-HLOOKUP(V242,Masterf!$C$1:$CD$9,2,FALSE))</f>
        <v>#VALUE!</v>
      </c>
      <c r="AC242" s="32" t="e">
        <f>IF(E242="H",T242-HLOOKUP(V242,Masterh!$C$1:$CX$9,3,FALSE),T242-HLOOKUP(V242,Masterf!$C$1:$CD$9,3,FALSE))</f>
        <v>#VALUE!</v>
      </c>
      <c r="AD242" s="32" t="e">
        <f>IF(E242="H",T242-HLOOKUP(V242,Masterh!$C$1:$CX$9,4,FALSE),T242-HLOOKUP(V242,Masterf!$C$1:$CD$9,4,FALSE))</f>
        <v>#VALUE!</v>
      </c>
      <c r="AE242" s="32" t="e">
        <f>IF(E242="H",T242-HLOOKUP(V242,Masterh!$C$1:$CX$9,5,FALSE),T242-HLOOKUP(V242,Masterf!$C$1:$CD$9,5,FALSE))</f>
        <v>#VALUE!</v>
      </c>
      <c r="AF242" s="32" t="e">
        <f>IF(E242="H",T242-HLOOKUP(V242,Masterh!$C$1:$CX$9,6,FALSE),T242-HLOOKUP(V242,Masterf!$C$1:$CD$9,6,FALSE))</f>
        <v>#VALUE!</v>
      </c>
      <c r="AG242" s="32" t="e">
        <f>IF(E242="H",T242-HLOOKUP(V242,Masterh!$C$1:$CX$9,7,FALSE),T242-HLOOKUP(V242,Masterf!$C$1:$CD$9,7,FALSE))</f>
        <v>#VALUE!</v>
      </c>
      <c r="AH242" s="32" t="e">
        <f>IF(E242="H",T242-HLOOKUP(V242,Masterh!$C$1:$CX$9,8,FALSE),T242-HLOOKUP(V242,Masterf!$C$1:$CD$9,8,FALSE))</f>
        <v>#VALUE!</v>
      </c>
      <c r="AI242" s="32" t="e">
        <f>IF(E242="H",T242-HLOOKUP(V242,Masterh!$C$1:$CX$9,9,FALSE),T242-HLOOKUP(V242,Masterf!$C$1:$CD$9,9,FALSE))</f>
        <v>#VALUE!</v>
      </c>
      <c r="AJ242" s="51" t="str">
        <f t="shared" si="17"/>
        <v xml:space="preserve"> </v>
      </c>
      <c r="AK242" s="37"/>
      <c r="AL242" s="52" t="str">
        <f t="shared" si="18"/>
        <v xml:space="preserve"> </v>
      </c>
      <c r="AM242" s="53" t="str">
        <f t="shared" si="19"/>
        <v xml:space="preserve"> </v>
      </c>
      <c r="AN242" s="37" t="e">
        <f>IF(AND(H242&lt;1920),VLOOKUP(K242,Masterh!$F$11:$P$29,11),IF(AND(H242&gt;=1920,H242&lt;1941),VLOOKUP(K242,Masterh!$F$11:$P$29,11),IF(AND(H242&gt;=1941,H242&lt;1946),VLOOKUP(K242,Masterh!$F$11:$P$29,10),IF(AND(H242&gt;=1946,H242&lt;1951),VLOOKUP(K242,Masterh!$F$11:$P$29,9),IF(AND(H242&gt;=1951,H242&lt;1956),VLOOKUP(K242,Masterh!$F$11:$P$29,8),IF(AND(H242&gt;=1956,H242&lt;1961),VLOOKUP(K242,Masterh!$F$11:$P$29,7),IF(AND(H242&gt;=1961,H242&lt;1966),VLOOKUP(K242,Masterh!$F$11:$P$29,6),IF(AND(H242&gt;=1966,H242&lt;1971),VLOOKUP(K242,Masterh!$F$11:$P$29,5),IF(AND(H242&gt;=1971,H242&lt;1976),VLOOKUP(K242,Masterh!$F$11:$P$29,4),IF(AND(H242&gt;=1976,H242&lt;1981),VLOOKUP(K242,Masterh!$F$11:$P$29,3),IF(AND(H242&gt;=1981,H242&lt;1986),VLOOKUP(K242,Masterh!$F$11:$P$29,2),"SENIOR")))))))))))</f>
        <v>#N/A</v>
      </c>
      <c r="AO242" s="37" t="e">
        <f>IF(AND(H242&lt;1951),VLOOKUP(K242,Masterf!$F$11:$N$25,9),IF(AND(H242&gt;=1951,H242&lt;1956),VLOOKUP(K242,Masterf!$F$11:$N$25,8),IF(AND(H242&gt;=1956,H242&lt;1961),VLOOKUP(K242,Masterf!$F$11:$N$25,7),IF(AND(H242&gt;=1961,H242&lt;1966),VLOOKUP(K242,Masterf!$F$11:$N$25,6),IF(AND(H242&gt;=1966,H242&lt;1971),VLOOKUP(K242,Masterf!$F$11:$N$25,5),IF(AND(H242&gt;=1971,H242&lt;1976),VLOOKUP(K242,Masterf!$F$11:$N$25,4),IF(AND(H242&gt;=1976,H242&lt;1981),VLOOKUP(K242,Masterf!$F$11:$N$25,3),IF(AND(H242&gt;=1981,H242&lt;1986),VLOOKUP(K242,Masterf!$F$11:$N$25,2),"SENIOR"))))))))</f>
        <v>#N/A</v>
      </c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</row>
    <row r="243" spans="1:124" s="5" customFormat="1" ht="30" customHeight="1" x14ac:dyDescent="0.2">
      <c r="B243" s="170"/>
      <c r="C243" s="171"/>
      <c r="D243" s="172"/>
      <c r="E243" s="173"/>
      <c r="F243" s="174" t="s">
        <v>30</v>
      </c>
      <c r="G243" s="175" t="s">
        <v>30</v>
      </c>
      <c r="H243" s="176"/>
      <c r="I243" s="177"/>
      <c r="J243" s="178" t="s">
        <v>30</v>
      </c>
      <c r="K243" s="179"/>
      <c r="L243" s="180"/>
      <c r="M243" s="181"/>
      <c r="N243" s="181"/>
      <c r="O243" s="182" t="str">
        <f t="shared" si="3"/>
        <v/>
      </c>
      <c r="P243" s="180"/>
      <c r="Q243" s="181"/>
      <c r="R243" s="181"/>
      <c r="S243" s="182" t="str">
        <f t="shared" si="4"/>
        <v/>
      </c>
      <c r="T243" s="207" t="str">
        <f t="shared" si="5"/>
        <v/>
      </c>
      <c r="U243" s="183" t="str">
        <f t="shared" si="20"/>
        <v xml:space="preserve">   </v>
      </c>
      <c r="V243" s="184" t="str">
        <f t="shared" si="6"/>
        <v xml:space="preserve"> </v>
      </c>
      <c r="W243" s="185" t="str">
        <f t="shared" si="7"/>
        <v/>
      </c>
      <c r="X243" s="209" t="str">
        <f>IF(E243="","",W243*VLOOKUP(2020-H243,Masterh!C$17:D$72,2,FALSE))</f>
        <v/>
      </c>
      <c r="Y243" s="73"/>
      <c r="AA243" s="37"/>
      <c r="AB243" s="32" t="e">
        <f>IF(E243="H",T243-HLOOKUP(V243,Masterh!$C$1:$CX$9,2,FALSE),T243-HLOOKUP(V243,Masterf!$C$1:$CD$9,2,FALSE))</f>
        <v>#VALUE!</v>
      </c>
      <c r="AC243" s="32" t="e">
        <f>IF(E243="H",T243-HLOOKUP(V243,Masterh!$C$1:$CX$9,3,FALSE),T243-HLOOKUP(V243,Masterf!$C$1:$CD$9,3,FALSE))</f>
        <v>#VALUE!</v>
      </c>
      <c r="AD243" s="32" t="e">
        <f>IF(E243="H",T243-HLOOKUP(V243,Masterh!$C$1:$CX$9,4,FALSE),T243-HLOOKUP(V243,Masterf!$C$1:$CD$9,4,FALSE))</f>
        <v>#VALUE!</v>
      </c>
      <c r="AE243" s="32" t="e">
        <f>IF(E243="H",T243-HLOOKUP(V243,Masterh!$C$1:$CX$9,5,FALSE),T243-HLOOKUP(V243,Masterf!$C$1:$CD$9,5,FALSE))</f>
        <v>#VALUE!</v>
      </c>
      <c r="AF243" s="32" t="e">
        <f>IF(E243="H",T243-HLOOKUP(V243,Masterh!$C$1:$CX$9,6,FALSE),T243-HLOOKUP(V243,Masterf!$C$1:$CD$9,6,FALSE))</f>
        <v>#VALUE!</v>
      </c>
      <c r="AG243" s="32" t="e">
        <f>IF(E243="H",T243-HLOOKUP(V243,Masterh!$C$1:$CX$9,7,FALSE),T243-HLOOKUP(V243,Masterf!$C$1:$CD$9,7,FALSE))</f>
        <v>#VALUE!</v>
      </c>
      <c r="AH243" s="32" t="e">
        <f>IF(E243="H",T243-HLOOKUP(V243,Masterh!$C$1:$CX$9,8,FALSE),T243-HLOOKUP(V243,Masterf!$C$1:$CD$9,8,FALSE))</f>
        <v>#VALUE!</v>
      </c>
      <c r="AI243" s="32" t="e">
        <f>IF(E243="H",T243-HLOOKUP(V243,Masterh!$C$1:$CX$9,9,FALSE),T243-HLOOKUP(V243,Masterf!$C$1:$CD$9,9,FALSE))</f>
        <v>#VALUE!</v>
      </c>
      <c r="AJ243" s="51" t="str">
        <f t="shared" si="17"/>
        <v xml:space="preserve"> </v>
      </c>
      <c r="AK243" s="37"/>
      <c r="AL243" s="52" t="str">
        <f t="shared" si="18"/>
        <v xml:space="preserve"> </v>
      </c>
      <c r="AM243" s="53" t="str">
        <f t="shared" si="19"/>
        <v xml:space="preserve"> </v>
      </c>
      <c r="AN243" s="37" t="e">
        <f>IF(AND(H243&lt;1920),VLOOKUP(K243,Masterh!$F$11:$P$29,11),IF(AND(H243&gt;=1920,H243&lt;1941),VLOOKUP(K243,Masterh!$F$11:$P$29,11),IF(AND(H243&gt;=1941,H243&lt;1946),VLOOKUP(K243,Masterh!$F$11:$P$29,10),IF(AND(H243&gt;=1946,H243&lt;1951),VLOOKUP(K243,Masterh!$F$11:$P$29,9),IF(AND(H243&gt;=1951,H243&lt;1956),VLOOKUP(K243,Masterh!$F$11:$P$29,8),IF(AND(H243&gt;=1956,H243&lt;1961),VLOOKUP(K243,Masterh!$F$11:$P$29,7),IF(AND(H243&gt;=1961,H243&lt;1966),VLOOKUP(K243,Masterh!$F$11:$P$29,6),IF(AND(H243&gt;=1966,H243&lt;1971),VLOOKUP(K243,Masterh!$F$11:$P$29,5),IF(AND(H243&gt;=1971,H243&lt;1976),VLOOKUP(K243,Masterh!$F$11:$P$29,4),IF(AND(H243&gt;=1976,H243&lt;1981),VLOOKUP(K243,Masterh!$F$11:$P$29,3),IF(AND(H243&gt;=1981,H243&lt;1986),VLOOKUP(K243,Masterh!$F$11:$P$29,2),"SENIOR")))))))))))</f>
        <v>#N/A</v>
      </c>
      <c r="AO243" s="37" t="e">
        <f>IF(AND(H243&lt;1951),VLOOKUP(K243,Masterf!$F$11:$N$25,9),IF(AND(H243&gt;=1951,H243&lt;1956),VLOOKUP(K243,Masterf!$F$11:$N$25,8),IF(AND(H243&gt;=1956,H243&lt;1961),VLOOKUP(K243,Masterf!$F$11:$N$25,7),IF(AND(H243&gt;=1961,H243&lt;1966),VLOOKUP(K243,Masterf!$F$11:$N$25,6),IF(AND(H243&gt;=1966,H243&lt;1971),VLOOKUP(K243,Masterf!$F$11:$N$25,5),IF(AND(H243&gt;=1971,H243&lt;1976),VLOOKUP(K243,Masterf!$F$11:$N$25,4),IF(AND(H243&gt;=1976,H243&lt;1981),VLOOKUP(K243,Masterf!$F$11:$N$25,3),IF(AND(H243&gt;=1981,H243&lt;1986),VLOOKUP(K243,Masterf!$F$11:$N$25,2),"SENIOR"))))))))</f>
        <v>#N/A</v>
      </c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</row>
    <row r="244" spans="1:124" s="5" customFormat="1" ht="30" customHeight="1" x14ac:dyDescent="0.2">
      <c r="B244" s="170"/>
      <c r="C244" s="171"/>
      <c r="D244" s="172"/>
      <c r="E244" s="173"/>
      <c r="F244" s="174" t="s">
        <v>30</v>
      </c>
      <c r="G244" s="175" t="s">
        <v>30</v>
      </c>
      <c r="H244" s="176"/>
      <c r="I244" s="177"/>
      <c r="J244" s="178" t="s">
        <v>30</v>
      </c>
      <c r="K244" s="179"/>
      <c r="L244" s="180"/>
      <c r="M244" s="181"/>
      <c r="N244" s="181"/>
      <c r="O244" s="182" t="str">
        <f t="shared" si="3"/>
        <v/>
      </c>
      <c r="P244" s="180"/>
      <c r="Q244" s="181"/>
      <c r="R244" s="181"/>
      <c r="S244" s="182" t="str">
        <f t="shared" si="4"/>
        <v/>
      </c>
      <c r="T244" s="207" t="str">
        <f t="shared" si="5"/>
        <v/>
      </c>
      <c r="U244" s="183" t="str">
        <f t="shared" si="20"/>
        <v xml:space="preserve">   </v>
      </c>
      <c r="V244" s="184" t="str">
        <f t="shared" si="6"/>
        <v xml:space="preserve"> </v>
      </c>
      <c r="W244" s="185" t="str">
        <f t="shared" si="7"/>
        <v/>
      </c>
      <c r="X244" s="209" t="str">
        <f>IF(E244="","",W244*VLOOKUP(2020-H244,Masterh!C$17:D$72,2,FALSE))</f>
        <v/>
      </c>
      <c r="Y244" s="73"/>
      <c r="AA244" s="37"/>
      <c r="AB244" s="32" t="e">
        <f>IF(E244="H",T244-HLOOKUP(V244,Masterh!$C$1:$CX$9,2,FALSE),T244-HLOOKUP(V244,Masterf!$C$1:$CD$9,2,FALSE))</f>
        <v>#VALUE!</v>
      </c>
      <c r="AC244" s="32" t="e">
        <f>IF(E244="H",T244-HLOOKUP(V244,Masterh!$C$1:$CX$9,3,FALSE),T244-HLOOKUP(V244,Masterf!$C$1:$CD$9,3,FALSE))</f>
        <v>#VALUE!</v>
      </c>
      <c r="AD244" s="32" t="e">
        <f>IF(E244="H",T244-HLOOKUP(V244,Masterh!$C$1:$CX$9,4,FALSE),T244-HLOOKUP(V244,Masterf!$C$1:$CD$9,4,FALSE))</f>
        <v>#VALUE!</v>
      </c>
      <c r="AE244" s="32" t="e">
        <f>IF(E244="H",T244-HLOOKUP(V244,Masterh!$C$1:$CX$9,5,FALSE),T244-HLOOKUP(V244,Masterf!$C$1:$CD$9,5,FALSE))</f>
        <v>#VALUE!</v>
      </c>
      <c r="AF244" s="32" t="e">
        <f>IF(E244="H",T244-HLOOKUP(V244,Masterh!$C$1:$CX$9,6,FALSE),T244-HLOOKUP(V244,Masterf!$C$1:$CD$9,6,FALSE))</f>
        <v>#VALUE!</v>
      </c>
      <c r="AG244" s="32" t="e">
        <f>IF(E244="H",T244-HLOOKUP(V244,Masterh!$C$1:$CX$9,7,FALSE),T244-HLOOKUP(V244,Masterf!$C$1:$CD$9,7,FALSE))</f>
        <v>#VALUE!</v>
      </c>
      <c r="AH244" s="32" t="e">
        <f>IF(E244="H",T244-HLOOKUP(V244,Masterh!$C$1:$CX$9,8,FALSE),T244-HLOOKUP(V244,Masterf!$C$1:$CD$9,8,FALSE))</f>
        <v>#VALUE!</v>
      </c>
      <c r="AI244" s="32" t="e">
        <f>IF(E244="H",T244-HLOOKUP(V244,Masterh!$C$1:$CX$9,9,FALSE),T244-HLOOKUP(V244,Masterf!$C$1:$CD$9,9,FALSE))</f>
        <v>#VALUE!</v>
      </c>
      <c r="AJ244" s="51" t="str">
        <f t="shared" si="17"/>
        <v xml:space="preserve"> </v>
      </c>
      <c r="AK244" s="37"/>
      <c r="AL244" s="52" t="str">
        <f t="shared" si="18"/>
        <v xml:space="preserve"> </v>
      </c>
      <c r="AM244" s="53" t="str">
        <f t="shared" si="19"/>
        <v xml:space="preserve"> </v>
      </c>
      <c r="AN244" s="37" t="e">
        <f>IF(AND(H244&lt;1920),VLOOKUP(K244,Masterh!$F$11:$P$29,11),IF(AND(H244&gt;=1920,H244&lt;1941),VLOOKUP(K244,Masterh!$F$11:$P$29,11),IF(AND(H244&gt;=1941,H244&lt;1946),VLOOKUP(K244,Masterh!$F$11:$P$29,10),IF(AND(H244&gt;=1946,H244&lt;1951),VLOOKUP(K244,Masterh!$F$11:$P$29,9),IF(AND(H244&gt;=1951,H244&lt;1956),VLOOKUP(K244,Masterh!$F$11:$P$29,8),IF(AND(H244&gt;=1956,H244&lt;1961),VLOOKUP(K244,Masterh!$F$11:$P$29,7),IF(AND(H244&gt;=1961,H244&lt;1966),VLOOKUP(K244,Masterh!$F$11:$P$29,6),IF(AND(H244&gt;=1966,H244&lt;1971),VLOOKUP(K244,Masterh!$F$11:$P$29,5),IF(AND(H244&gt;=1971,H244&lt;1976),VLOOKUP(K244,Masterh!$F$11:$P$29,4),IF(AND(H244&gt;=1976,H244&lt;1981),VLOOKUP(K244,Masterh!$F$11:$P$29,3),IF(AND(H244&gt;=1981,H244&lt;1986),VLOOKUP(K244,Masterh!$F$11:$P$29,2),"SENIOR")))))))))))</f>
        <v>#N/A</v>
      </c>
      <c r="AO244" s="37" t="e">
        <f>IF(AND(H244&lt;1951),VLOOKUP(K244,Masterf!$F$11:$N$25,9),IF(AND(H244&gt;=1951,H244&lt;1956),VLOOKUP(K244,Masterf!$F$11:$N$25,8),IF(AND(H244&gt;=1956,H244&lt;1961),VLOOKUP(K244,Masterf!$F$11:$N$25,7),IF(AND(H244&gt;=1961,H244&lt;1966),VLOOKUP(K244,Masterf!$F$11:$N$25,6),IF(AND(H244&gt;=1966,H244&lt;1971),VLOOKUP(K244,Masterf!$F$11:$N$25,5),IF(AND(H244&gt;=1971,H244&lt;1976),VLOOKUP(K244,Masterf!$F$11:$N$25,4),IF(AND(H244&gt;=1976,H244&lt;1981),VLOOKUP(K244,Masterf!$F$11:$N$25,3),IF(AND(H244&gt;=1981,H244&lt;1986),VLOOKUP(K244,Masterf!$F$11:$N$25,2),"SENIOR"))))))))</f>
        <v>#N/A</v>
      </c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</row>
    <row r="245" spans="1:124" s="5" customFormat="1" ht="30" customHeight="1" x14ac:dyDescent="0.2">
      <c r="B245" s="170"/>
      <c r="C245" s="171"/>
      <c r="D245" s="172"/>
      <c r="E245" s="173"/>
      <c r="F245" s="174" t="s">
        <v>30</v>
      </c>
      <c r="G245" s="175" t="s">
        <v>30</v>
      </c>
      <c r="H245" s="176"/>
      <c r="I245" s="177"/>
      <c r="J245" s="178" t="s">
        <v>30</v>
      </c>
      <c r="K245" s="179"/>
      <c r="L245" s="180"/>
      <c r="M245" s="181"/>
      <c r="N245" s="181"/>
      <c r="O245" s="182" t="str">
        <f t="shared" si="3"/>
        <v/>
      </c>
      <c r="P245" s="180"/>
      <c r="Q245" s="181"/>
      <c r="R245" s="181"/>
      <c r="S245" s="182" t="str">
        <f t="shared" si="4"/>
        <v/>
      </c>
      <c r="T245" s="207" t="str">
        <f t="shared" si="5"/>
        <v/>
      </c>
      <c r="U245" s="183" t="str">
        <f t="shared" si="20"/>
        <v xml:space="preserve">   </v>
      </c>
      <c r="V245" s="184" t="str">
        <f t="shared" si="6"/>
        <v xml:space="preserve"> </v>
      </c>
      <c r="W245" s="185" t="str">
        <f t="shared" si="7"/>
        <v/>
      </c>
      <c r="X245" s="209" t="str">
        <f>IF(E245="","",W245*VLOOKUP(2020-H245,Masterh!C$17:D$72,2,FALSE))</f>
        <v/>
      </c>
      <c r="Y245" s="73"/>
      <c r="AA245" s="37"/>
      <c r="AB245" s="32" t="e">
        <f>IF(E245="H",T245-HLOOKUP(V245,Masterh!$C$1:$CX$9,2,FALSE),T245-HLOOKUP(V245,Masterf!$C$1:$CD$9,2,FALSE))</f>
        <v>#VALUE!</v>
      </c>
      <c r="AC245" s="32" t="e">
        <f>IF(E245="H",T245-HLOOKUP(V245,Masterh!$C$1:$CX$9,3,FALSE),T245-HLOOKUP(V245,Masterf!$C$1:$CD$9,3,FALSE))</f>
        <v>#VALUE!</v>
      </c>
      <c r="AD245" s="32" t="e">
        <f>IF(E245="H",T245-HLOOKUP(V245,Masterh!$C$1:$CX$9,4,FALSE),T245-HLOOKUP(V245,Masterf!$C$1:$CD$9,4,FALSE))</f>
        <v>#VALUE!</v>
      </c>
      <c r="AE245" s="32" t="e">
        <f>IF(E245="H",T245-HLOOKUP(V245,Masterh!$C$1:$CX$9,5,FALSE),T245-HLOOKUP(V245,Masterf!$C$1:$CD$9,5,FALSE))</f>
        <v>#VALUE!</v>
      </c>
      <c r="AF245" s="32" t="e">
        <f>IF(E245="H",T245-HLOOKUP(V245,Masterh!$C$1:$CX$9,6,FALSE),T245-HLOOKUP(V245,Masterf!$C$1:$CD$9,6,FALSE))</f>
        <v>#VALUE!</v>
      </c>
      <c r="AG245" s="32" t="e">
        <f>IF(E245="H",T245-HLOOKUP(V245,Masterh!$C$1:$CX$9,7,FALSE),T245-HLOOKUP(V245,Masterf!$C$1:$CD$9,7,FALSE))</f>
        <v>#VALUE!</v>
      </c>
      <c r="AH245" s="32" t="e">
        <f>IF(E245="H",T245-HLOOKUP(V245,Masterh!$C$1:$CX$9,8,FALSE),T245-HLOOKUP(V245,Masterf!$C$1:$CD$9,8,FALSE))</f>
        <v>#VALUE!</v>
      </c>
      <c r="AI245" s="32" t="e">
        <f>IF(E245="H",T245-HLOOKUP(V245,Masterh!$C$1:$CX$9,9,FALSE),T245-HLOOKUP(V245,Masterf!$C$1:$CD$9,9,FALSE))</f>
        <v>#VALUE!</v>
      </c>
      <c r="AJ245" s="51" t="str">
        <f t="shared" si="17"/>
        <v xml:space="preserve"> </v>
      </c>
      <c r="AK245" s="37"/>
      <c r="AL245" s="52" t="str">
        <f t="shared" si="18"/>
        <v xml:space="preserve"> </v>
      </c>
      <c r="AM245" s="53" t="str">
        <f t="shared" si="19"/>
        <v xml:space="preserve"> </v>
      </c>
      <c r="AN245" s="37" t="e">
        <f>IF(AND(H245&lt;1920),VLOOKUP(K245,Masterh!$F$11:$P$29,11),IF(AND(H245&gt;=1920,H245&lt;1941),VLOOKUP(K245,Masterh!$F$11:$P$29,11),IF(AND(H245&gt;=1941,H245&lt;1946),VLOOKUP(K245,Masterh!$F$11:$P$29,10),IF(AND(H245&gt;=1946,H245&lt;1951),VLOOKUP(K245,Masterh!$F$11:$P$29,9),IF(AND(H245&gt;=1951,H245&lt;1956),VLOOKUP(K245,Masterh!$F$11:$P$29,8),IF(AND(H245&gt;=1956,H245&lt;1961),VLOOKUP(K245,Masterh!$F$11:$P$29,7),IF(AND(H245&gt;=1961,H245&lt;1966),VLOOKUP(K245,Masterh!$F$11:$P$29,6),IF(AND(H245&gt;=1966,H245&lt;1971),VLOOKUP(K245,Masterh!$F$11:$P$29,5),IF(AND(H245&gt;=1971,H245&lt;1976),VLOOKUP(K245,Masterh!$F$11:$P$29,4),IF(AND(H245&gt;=1976,H245&lt;1981),VLOOKUP(K245,Masterh!$F$11:$P$29,3),IF(AND(H245&gt;=1981,H245&lt;1986),VLOOKUP(K245,Masterh!$F$11:$P$29,2),"SENIOR")))))))))))</f>
        <v>#N/A</v>
      </c>
      <c r="AO245" s="37" t="e">
        <f>IF(AND(H245&lt;1951),VLOOKUP(K245,Masterf!$F$11:$N$25,9),IF(AND(H245&gt;=1951,H245&lt;1956),VLOOKUP(K245,Masterf!$F$11:$N$25,8),IF(AND(H245&gt;=1956,H245&lt;1961),VLOOKUP(K245,Masterf!$F$11:$N$25,7),IF(AND(H245&gt;=1961,H245&lt;1966),VLOOKUP(K245,Masterf!$F$11:$N$25,6),IF(AND(H245&gt;=1966,H245&lt;1971),VLOOKUP(K245,Masterf!$F$11:$N$25,5),IF(AND(H245&gt;=1971,H245&lt;1976),VLOOKUP(K245,Masterf!$F$11:$N$25,4),IF(AND(H245&gt;=1976,H245&lt;1981),VLOOKUP(K245,Masterf!$F$11:$N$25,3),IF(AND(H245&gt;=1981,H245&lt;1986),VLOOKUP(K245,Masterf!$F$11:$N$25,2),"SENIOR"))))))))</f>
        <v>#N/A</v>
      </c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</row>
    <row r="246" spans="1:124" s="5" customFormat="1" ht="30" customHeight="1" x14ac:dyDescent="0.2">
      <c r="B246" s="170"/>
      <c r="C246" s="171"/>
      <c r="D246" s="172"/>
      <c r="E246" s="173"/>
      <c r="F246" s="174" t="s">
        <v>30</v>
      </c>
      <c r="G246" s="175" t="s">
        <v>30</v>
      </c>
      <c r="H246" s="176"/>
      <c r="I246" s="177"/>
      <c r="J246" s="178" t="s">
        <v>30</v>
      </c>
      <c r="K246" s="179"/>
      <c r="L246" s="180"/>
      <c r="M246" s="181"/>
      <c r="N246" s="181"/>
      <c r="O246" s="182" t="str">
        <f t="shared" si="3"/>
        <v/>
      </c>
      <c r="P246" s="180"/>
      <c r="Q246" s="181"/>
      <c r="R246" s="181"/>
      <c r="S246" s="182" t="str">
        <f t="shared" si="4"/>
        <v/>
      </c>
      <c r="T246" s="207" t="str">
        <f t="shared" si="5"/>
        <v/>
      </c>
      <c r="U246" s="183" t="str">
        <f t="shared" si="20"/>
        <v xml:space="preserve">   </v>
      </c>
      <c r="V246" s="184" t="str">
        <f t="shared" si="6"/>
        <v xml:space="preserve"> </v>
      </c>
      <c r="W246" s="185" t="str">
        <f t="shared" si="7"/>
        <v/>
      </c>
      <c r="X246" s="209" t="str">
        <f>IF(E246="","",W246*VLOOKUP(2020-H246,Masterh!C$17:D$72,2,FALSE))</f>
        <v/>
      </c>
      <c r="Y246" s="73"/>
      <c r="AA246" s="37"/>
      <c r="AB246" s="32" t="e">
        <f>IF(E246="H",T246-HLOOKUP(V246,Masterh!$C$1:$CX$9,2,FALSE),T246-HLOOKUP(V246,Masterf!$C$1:$CD$9,2,FALSE))</f>
        <v>#VALUE!</v>
      </c>
      <c r="AC246" s="32" t="e">
        <f>IF(E246="H",T246-HLOOKUP(V246,Masterh!$C$1:$CX$9,3,FALSE),T246-HLOOKUP(V246,Masterf!$C$1:$CD$9,3,FALSE))</f>
        <v>#VALUE!</v>
      </c>
      <c r="AD246" s="32" t="e">
        <f>IF(E246="H",T246-HLOOKUP(V246,Masterh!$C$1:$CX$9,4,FALSE),T246-HLOOKUP(V246,Masterf!$C$1:$CD$9,4,FALSE))</f>
        <v>#VALUE!</v>
      </c>
      <c r="AE246" s="32" t="e">
        <f>IF(E246="H",T246-HLOOKUP(V246,Masterh!$C$1:$CX$9,5,FALSE),T246-HLOOKUP(V246,Masterf!$C$1:$CD$9,5,FALSE))</f>
        <v>#VALUE!</v>
      </c>
      <c r="AF246" s="32" t="e">
        <f>IF(E246="H",T246-HLOOKUP(V246,Masterh!$C$1:$CX$9,6,FALSE),T246-HLOOKUP(V246,Masterf!$C$1:$CD$9,6,FALSE))</f>
        <v>#VALUE!</v>
      </c>
      <c r="AG246" s="32" t="e">
        <f>IF(E246="H",T246-HLOOKUP(V246,Masterh!$C$1:$CX$9,7,FALSE),T246-HLOOKUP(V246,Masterf!$C$1:$CD$9,7,FALSE))</f>
        <v>#VALUE!</v>
      </c>
      <c r="AH246" s="32" t="e">
        <f>IF(E246="H",T246-HLOOKUP(V246,Masterh!$C$1:$CX$9,8,FALSE),T246-HLOOKUP(V246,Masterf!$C$1:$CD$9,8,FALSE))</f>
        <v>#VALUE!</v>
      </c>
      <c r="AI246" s="32" t="e">
        <f>IF(E246="H",T246-HLOOKUP(V246,Masterh!$C$1:$CX$9,9,FALSE),T246-HLOOKUP(V246,Masterf!$C$1:$CD$9,9,FALSE))</f>
        <v>#VALUE!</v>
      </c>
      <c r="AJ246" s="51" t="str">
        <f t="shared" si="17"/>
        <v xml:space="preserve"> </v>
      </c>
      <c r="AK246" s="37"/>
      <c r="AL246" s="52" t="str">
        <f t="shared" si="18"/>
        <v xml:space="preserve"> </v>
      </c>
      <c r="AM246" s="53" t="str">
        <f t="shared" si="19"/>
        <v xml:space="preserve"> </v>
      </c>
      <c r="AN246" s="37" t="e">
        <f>IF(AND(H246&lt;1920),VLOOKUP(K246,Masterh!$F$11:$P$29,11),IF(AND(H246&gt;=1920,H246&lt;1941),VLOOKUP(K246,Masterh!$F$11:$P$29,11),IF(AND(H246&gt;=1941,H246&lt;1946),VLOOKUP(K246,Masterh!$F$11:$P$29,10),IF(AND(H246&gt;=1946,H246&lt;1951),VLOOKUP(K246,Masterh!$F$11:$P$29,9),IF(AND(H246&gt;=1951,H246&lt;1956),VLOOKUP(K246,Masterh!$F$11:$P$29,8),IF(AND(H246&gt;=1956,H246&lt;1961),VLOOKUP(K246,Masterh!$F$11:$P$29,7),IF(AND(H246&gt;=1961,H246&lt;1966),VLOOKUP(K246,Masterh!$F$11:$P$29,6),IF(AND(H246&gt;=1966,H246&lt;1971),VLOOKUP(K246,Masterh!$F$11:$P$29,5),IF(AND(H246&gt;=1971,H246&lt;1976),VLOOKUP(K246,Masterh!$F$11:$P$29,4),IF(AND(H246&gt;=1976,H246&lt;1981),VLOOKUP(K246,Masterh!$F$11:$P$29,3),IF(AND(H246&gt;=1981,H246&lt;1986),VLOOKUP(K246,Masterh!$F$11:$P$29,2),"SENIOR")))))))))))</f>
        <v>#N/A</v>
      </c>
      <c r="AO246" s="37" t="e">
        <f>IF(AND(H246&lt;1951),VLOOKUP(K246,Masterf!$F$11:$N$25,9),IF(AND(H246&gt;=1951,H246&lt;1956),VLOOKUP(K246,Masterf!$F$11:$N$25,8),IF(AND(H246&gt;=1956,H246&lt;1961),VLOOKUP(K246,Masterf!$F$11:$N$25,7),IF(AND(H246&gt;=1961,H246&lt;1966),VLOOKUP(K246,Masterf!$F$11:$N$25,6),IF(AND(H246&gt;=1966,H246&lt;1971),VLOOKUP(K246,Masterf!$F$11:$N$25,5),IF(AND(H246&gt;=1971,H246&lt;1976),VLOOKUP(K246,Masterf!$F$11:$N$25,4),IF(AND(H246&gt;=1976,H246&lt;1981),VLOOKUP(K246,Masterf!$F$11:$N$25,3),IF(AND(H246&gt;=1981,H246&lt;1986),VLOOKUP(K246,Masterf!$F$11:$N$25,2),"SENIOR"))))))))</f>
        <v>#N/A</v>
      </c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</row>
    <row r="247" spans="1:124" s="5" customFormat="1" ht="30" customHeight="1" x14ac:dyDescent="0.2">
      <c r="B247" s="170"/>
      <c r="C247" s="171"/>
      <c r="D247" s="172"/>
      <c r="E247" s="173"/>
      <c r="F247" s="174" t="s">
        <v>30</v>
      </c>
      <c r="G247" s="175" t="s">
        <v>30</v>
      </c>
      <c r="H247" s="176"/>
      <c r="I247" s="177"/>
      <c r="J247" s="178" t="s">
        <v>30</v>
      </c>
      <c r="K247" s="179"/>
      <c r="L247" s="180"/>
      <c r="M247" s="181"/>
      <c r="N247" s="181"/>
      <c r="O247" s="182" t="str">
        <f t="shared" si="3"/>
        <v/>
      </c>
      <c r="P247" s="180"/>
      <c r="Q247" s="181"/>
      <c r="R247" s="181"/>
      <c r="S247" s="182" t="str">
        <f t="shared" si="4"/>
        <v/>
      </c>
      <c r="T247" s="207" t="str">
        <f t="shared" si="5"/>
        <v/>
      </c>
      <c r="U247" s="183" t="str">
        <f t="shared" si="20"/>
        <v xml:space="preserve">   </v>
      </c>
      <c r="V247" s="184" t="str">
        <f t="shared" si="6"/>
        <v xml:space="preserve"> </v>
      </c>
      <c r="W247" s="185" t="str">
        <f t="shared" si="7"/>
        <v/>
      </c>
      <c r="X247" s="209" t="str">
        <f>IF(E247="","",W247*VLOOKUP(2020-H247,Masterh!C$17:D$72,2,FALSE))</f>
        <v/>
      </c>
      <c r="Y247" s="73"/>
      <c r="AA247" s="37"/>
      <c r="AB247" s="32" t="e">
        <f>IF(E247="H",T247-HLOOKUP(V247,Masterh!$C$1:$CX$9,2,FALSE),T247-HLOOKUP(V247,Masterf!$C$1:$CD$9,2,FALSE))</f>
        <v>#VALUE!</v>
      </c>
      <c r="AC247" s="32" t="e">
        <f>IF(E247="H",T247-HLOOKUP(V247,Masterh!$C$1:$CX$9,3,FALSE),T247-HLOOKUP(V247,Masterf!$C$1:$CD$9,3,FALSE))</f>
        <v>#VALUE!</v>
      </c>
      <c r="AD247" s="32" t="e">
        <f>IF(E247="H",T247-HLOOKUP(V247,Masterh!$C$1:$CX$9,4,FALSE),T247-HLOOKUP(V247,Masterf!$C$1:$CD$9,4,FALSE))</f>
        <v>#VALUE!</v>
      </c>
      <c r="AE247" s="32" t="e">
        <f>IF(E247="H",T247-HLOOKUP(V247,Masterh!$C$1:$CX$9,5,FALSE),T247-HLOOKUP(V247,Masterf!$C$1:$CD$9,5,FALSE))</f>
        <v>#VALUE!</v>
      </c>
      <c r="AF247" s="32" t="e">
        <f>IF(E247="H",T247-HLOOKUP(V247,Masterh!$C$1:$CX$9,6,FALSE),T247-HLOOKUP(V247,Masterf!$C$1:$CD$9,6,FALSE))</f>
        <v>#VALUE!</v>
      </c>
      <c r="AG247" s="32" t="e">
        <f>IF(E247="H",T247-HLOOKUP(V247,Masterh!$C$1:$CX$9,7,FALSE),T247-HLOOKUP(V247,Masterf!$C$1:$CD$9,7,FALSE))</f>
        <v>#VALUE!</v>
      </c>
      <c r="AH247" s="32" t="e">
        <f>IF(E247="H",T247-HLOOKUP(V247,Masterh!$C$1:$CX$9,8,FALSE),T247-HLOOKUP(V247,Masterf!$C$1:$CD$9,8,FALSE))</f>
        <v>#VALUE!</v>
      </c>
      <c r="AI247" s="32" t="e">
        <f>IF(E247="H",T247-HLOOKUP(V247,Masterh!$C$1:$CX$9,9,FALSE),T247-HLOOKUP(V247,Masterf!$C$1:$CD$9,9,FALSE))</f>
        <v>#VALUE!</v>
      </c>
      <c r="AJ247" s="51" t="str">
        <f t="shared" si="17"/>
        <v xml:space="preserve"> </v>
      </c>
      <c r="AK247" s="37"/>
      <c r="AL247" s="52" t="str">
        <f t="shared" si="18"/>
        <v xml:space="preserve"> </v>
      </c>
      <c r="AM247" s="53" t="str">
        <f t="shared" si="19"/>
        <v xml:space="preserve"> </v>
      </c>
      <c r="AN247" s="37" t="e">
        <f>IF(AND(H247&lt;1920),VLOOKUP(K247,Masterh!$F$11:$P$29,11),IF(AND(H247&gt;=1920,H247&lt;1941),VLOOKUP(K247,Masterh!$F$11:$P$29,11),IF(AND(H247&gt;=1941,H247&lt;1946),VLOOKUP(K247,Masterh!$F$11:$P$29,10),IF(AND(H247&gt;=1946,H247&lt;1951),VLOOKUP(K247,Masterh!$F$11:$P$29,9),IF(AND(H247&gt;=1951,H247&lt;1956),VLOOKUP(K247,Masterh!$F$11:$P$29,8),IF(AND(H247&gt;=1956,H247&lt;1961),VLOOKUP(K247,Masterh!$F$11:$P$29,7),IF(AND(H247&gt;=1961,H247&lt;1966),VLOOKUP(K247,Masterh!$F$11:$P$29,6),IF(AND(H247&gt;=1966,H247&lt;1971),VLOOKUP(K247,Masterh!$F$11:$P$29,5),IF(AND(H247&gt;=1971,H247&lt;1976),VLOOKUP(K247,Masterh!$F$11:$P$29,4),IF(AND(H247&gt;=1976,H247&lt;1981),VLOOKUP(K247,Masterh!$F$11:$P$29,3),IF(AND(H247&gt;=1981,H247&lt;1986),VLOOKUP(K247,Masterh!$F$11:$P$29,2),"SENIOR")))))))))))</f>
        <v>#N/A</v>
      </c>
      <c r="AO247" s="37" t="e">
        <f>IF(AND(H247&lt;1951),VLOOKUP(K247,Masterf!$F$11:$N$25,9),IF(AND(H247&gt;=1951,H247&lt;1956),VLOOKUP(K247,Masterf!$F$11:$N$25,8),IF(AND(H247&gt;=1956,H247&lt;1961),VLOOKUP(K247,Masterf!$F$11:$N$25,7),IF(AND(H247&gt;=1961,H247&lt;1966),VLOOKUP(K247,Masterf!$F$11:$N$25,6),IF(AND(H247&gt;=1966,H247&lt;1971),VLOOKUP(K247,Masterf!$F$11:$N$25,5),IF(AND(H247&gt;=1971,H247&lt;1976),VLOOKUP(K247,Masterf!$F$11:$N$25,4),IF(AND(H247&gt;=1976,H247&lt;1981),VLOOKUP(K247,Masterf!$F$11:$N$25,3),IF(AND(H247&gt;=1981,H247&lt;1986),VLOOKUP(K247,Masterf!$F$11:$N$25,2),"SENIOR"))))))))</f>
        <v>#N/A</v>
      </c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</row>
    <row r="248" spans="1:124" s="5" customFormat="1" ht="30" customHeight="1" x14ac:dyDescent="0.2">
      <c r="B248" s="170"/>
      <c r="C248" s="171"/>
      <c r="D248" s="172"/>
      <c r="E248" s="173"/>
      <c r="F248" s="174" t="s">
        <v>30</v>
      </c>
      <c r="G248" s="175" t="s">
        <v>30</v>
      </c>
      <c r="H248" s="176"/>
      <c r="I248" s="177"/>
      <c r="J248" s="178" t="s">
        <v>30</v>
      </c>
      <c r="K248" s="179"/>
      <c r="L248" s="180"/>
      <c r="M248" s="181"/>
      <c r="N248" s="181"/>
      <c r="O248" s="182" t="str">
        <f t="shared" si="3"/>
        <v/>
      </c>
      <c r="P248" s="180"/>
      <c r="Q248" s="181"/>
      <c r="R248" s="181"/>
      <c r="S248" s="182" t="str">
        <f t="shared" si="4"/>
        <v/>
      </c>
      <c r="T248" s="207" t="str">
        <f t="shared" si="5"/>
        <v/>
      </c>
      <c r="U248" s="183" t="str">
        <f t="shared" si="20"/>
        <v xml:space="preserve">   </v>
      </c>
      <c r="V248" s="184" t="str">
        <f t="shared" si="6"/>
        <v xml:space="preserve"> </v>
      </c>
      <c r="W248" s="185" t="str">
        <f t="shared" si="7"/>
        <v/>
      </c>
      <c r="X248" s="209" t="str">
        <f>IF(E248="","",W248*VLOOKUP(2020-H248,Masterh!C$17:D$72,2,FALSE))</f>
        <v/>
      </c>
      <c r="Y248" s="73"/>
      <c r="AA248" s="37"/>
      <c r="AB248" s="32" t="e">
        <f>IF(E248="H",T248-HLOOKUP(V248,Masterh!$C$1:$CX$9,2,FALSE),T248-HLOOKUP(V248,Masterf!$C$1:$CD$9,2,FALSE))</f>
        <v>#VALUE!</v>
      </c>
      <c r="AC248" s="32" t="e">
        <f>IF(E248="H",T248-HLOOKUP(V248,Masterh!$C$1:$CX$9,3,FALSE),T248-HLOOKUP(V248,Masterf!$C$1:$CD$9,3,FALSE))</f>
        <v>#VALUE!</v>
      </c>
      <c r="AD248" s="32" t="e">
        <f>IF(E248="H",T248-HLOOKUP(V248,Masterh!$C$1:$CX$9,4,FALSE),T248-HLOOKUP(V248,Masterf!$C$1:$CD$9,4,FALSE))</f>
        <v>#VALUE!</v>
      </c>
      <c r="AE248" s="32" t="e">
        <f>IF(E248="H",T248-HLOOKUP(V248,Masterh!$C$1:$CX$9,5,FALSE),T248-HLOOKUP(V248,Masterf!$C$1:$CD$9,5,FALSE))</f>
        <v>#VALUE!</v>
      </c>
      <c r="AF248" s="32" t="e">
        <f>IF(E248="H",T248-HLOOKUP(V248,Masterh!$C$1:$CX$9,6,FALSE),T248-HLOOKUP(V248,Masterf!$C$1:$CD$9,6,FALSE))</f>
        <v>#VALUE!</v>
      </c>
      <c r="AG248" s="32" t="e">
        <f>IF(E248="H",T248-HLOOKUP(V248,Masterh!$C$1:$CX$9,7,FALSE),T248-HLOOKUP(V248,Masterf!$C$1:$CD$9,7,FALSE))</f>
        <v>#VALUE!</v>
      </c>
      <c r="AH248" s="32" t="e">
        <f>IF(E248="H",T248-HLOOKUP(V248,Masterh!$C$1:$CX$9,8,FALSE),T248-HLOOKUP(V248,Masterf!$C$1:$CD$9,8,FALSE))</f>
        <v>#VALUE!</v>
      </c>
      <c r="AI248" s="32" t="e">
        <f>IF(E248="H",T248-HLOOKUP(V248,Masterh!$C$1:$CX$9,9,FALSE),T248-HLOOKUP(V248,Masterf!$C$1:$CD$9,9,FALSE))</f>
        <v>#VALUE!</v>
      </c>
      <c r="AJ248" s="51" t="str">
        <f t="shared" si="17"/>
        <v xml:space="preserve"> </v>
      </c>
      <c r="AK248" s="37"/>
      <c r="AL248" s="52" t="str">
        <f t="shared" si="18"/>
        <v xml:space="preserve"> </v>
      </c>
      <c r="AM248" s="53" t="str">
        <f t="shared" si="19"/>
        <v xml:space="preserve"> </v>
      </c>
      <c r="AN248" s="37" t="e">
        <f>IF(AND(H248&lt;1920),VLOOKUP(K248,Masterh!$F$11:$P$29,11),IF(AND(H248&gt;=1920,H248&lt;1941),VLOOKUP(K248,Masterh!$F$11:$P$29,11),IF(AND(H248&gt;=1941,H248&lt;1946),VLOOKUP(K248,Masterh!$F$11:$P$29,10),IF(AND(H248&gt;=1946,H248&lt;1951),VLOOKUP(K248,Masterh!$F$11:$P$29,9),IF(AND(H248&gt;=1951,H248&lt;1956),VLOOKUP(K248,Masterh!$F$11:$P$29,8),IF(AND(H248&gt;=1956,H248&lt;1961),VLOOKUP(K248,Masterh!$F$11:$P$29,7),IF(AND(H248&gt;=1961,H248&lt;1966),VLOOKUP(K248,Masterh!$F$11:$P$29,6),IF(AND(H248&gt;=1966,H248&lt;1971),VLOOKUP(K248,Masterh!$F$11:$P$29,5),IF(AND(H248&gt;=1971,H248&lt;1976),VLOOKUP(K248,Masterh!$F$11:$P$29,4),IF(AND(H248&gt;=1976,H248&lt;1981),VLOOKUP(K248,Masterh!$F$11:$P$29,3),IF(AND(H248&gt;=1981,H248&lt;1986),VLOOKUP(K248,Masterh!$F$11:$P$29,2),"SENIOR")))))))))))</f>
        <v>#N/A</v>
      </c>
      <c r="AO248" s="37" t="e">
        <f>IF(AND(H248&lt;1951),VLOOKUP(K248,Masterf!$F$11:$N$25,9),IF(AND(H248&gt;=1951,H248&lt;1956),VLOOKUP(K248,Masterf!$F$11:$N$25,8),IF(AND(H248&gt;=1956,H248&lt;1961),VLOOKUP(K248,Masterf!$F$11:$N$25,7),IF(AND(H248&gt;=1961,H248&lt;1966),VLOOKUP(K248,Masterf!$F$11:$N$25,6),IF(AND(H248&gt;=1966,H248&lt;1971),VLOOKUP(K248,Masterf!$F$11:$N$25,5),IF(AND(H248&gt;=1971,H248&lt;1976),VLOOKUP(K248,Masterf!$F$11:$N$25,4),IF(AND(H248&gt;=1976,H248&lt;1981),VLOOKUP(K248,Masterf!$F$11:$N$25,3),IF(AND(H248&gt;=1981,H248&lt;1986),VLOOKUP(K248,Masterf!$F$11:$N$25,2),"SENIOR"))))))))</f>
        <v>#N/A</v>
      </c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</row>
    <row r="249" spans="1:124" s="5" customFormat="1" ht="30" customHeight="1" x14ac:dyDescent="0.2">
      <c r="B249" s="170"/>
      <c r="C249" s="171"/>
      <c r="D249" s="172"/>
      <c r="E249" s="173" t="s">
        <v>239</v>
      </c>
      <c r="F249" s="174" t="s">
        <v>30</v>
      </c>
      <c r="G249" s="175" t="s">
        <v>30</v>
      </c>
      <c r="H249" s="176"/>
      <c r="I249" s="177"/>
      <c r="J249" s="178" t="s">
        <v>30</v>
      </c>
      <c r="K249" s="179"/>
      <c r="L249" s="180"/>
      <c r="M249" s="181"/>
      <c r="N249" s="181"/>
      <c r="O249" s="182">
        <f t="shared" si="3"/>
        <v>0</v>
      </c>
      <c r="P249" s="180"/>
      <c r="Q249" s="181"/>
      <c r="R249" s="181"/>
      <c r="S249" s="182">
        <f t="shared" si="4"/>
        <v>0</v>
      </c>
      <c r="T249" s="207">
        <f t="shared" si="5"/>
        <v>0</v>
      </c>
      <c r="U249" s="183" t="e">
        <f t="shared" si="20"/>
        <v>#N/A</v>
      </c>
      <c r="V249" s="184" t="e">
        <f t="shared" si="6"/>
        <v>#N/A</v>
      </c>
      <c r="W249" s="185" t="e">
        <f t="shared" si="7"/>
        <v>#NUM!</v>
      </c>
      <c r="X249" s="209" t="e">
        <f>IF(E249="","",W249*VLOOKUP(2020-H249,Masterh!C$17:D$72,2,FALSE))</f>
        <v>#NUM!</v>
      </c>
      <c r="Y249" s="73"/>
      <c r="AA249" s="37"/>
      <c r="AB249" s="32" t="e">
        <f>IF(E249="H",T249-HLOOKUP(V249,Masterh!$C$1:$CX$9,2,FALSE),T249-HLOOKUP(V249,Masterf!$C$1:$CD$9,2,FALSE))</f>
        <v>#N/A</v>
      </c>
      <c r="AC249" s="32" t="e">
        <f>IF(E249="H",T249-HLOOKUP(V249,Masterh!$C$1:$CX$9,3,FALSE),T249-HLOOKUP(V249,Masterf!$C$1:$CD$9,3,FALSE))</f>
        <v>#N/A</v>
      </c>
      <c r="AD249" s="32" t="e">
        <f>IF(E249="H",T249-HLOOKUP(V249,Masterh!$C$1:$CX$9,4,FALSE),T249-HLOOKUP(V249,Masterf!$C$1:$CD$9,4,FALSE))</f>
        <v>#N/A</v>
      </c>
      <c r="AE249" s="32" t="e">
        <f>IF(E249="H",T249-HLOOKUP(V249,Masterh!$C$1:$CX$9,5,FALSE),T249-HLOOKUP(V249,Masterf!$C$1:$CD$9,5,FALSE))</f>
        <v>#N/A</v>
      </c>
      <c r="AF249" s="32" t="e">
        <f>IF(E249="H",T249-HLOOKUP(V249,Masterh!$C$1:$CX$9,6,FALSE),T249-HLOOKUP(V249,Masterf!$C$1:$CD$9,6,FALSE))</f>
        <v>#N/A</v>
      </c>
      <c r="AG249" s="32" t="e">
        <f>IF(E249="H",T249-HLOOKUP(V249,Masterh!$C$1:$CX$9,7,FALSE),T249-HLOOKUP(V249,Masterf!$C$1:$CD$9,7,FALSE))</f>
        <v>#N/A</v>
      </c>
      <c r="AH249" s="32" t="e">
        <f>IF(E249="H",T249-HLOOKUP(V249,Masterh!$C$1:$CX$9,8,FALSE),T249-HLOOKUP(V249,Masterf!$C$1:$CD$9,8,FALSE))</f>
        <v>#N/A</v>
      </c>
      <c r="AI249" s="32" t="e">
        <f>IF(E249="H",T249-HLOOKUP(V249,Masterh!$C$1:$CX$9,9,FALSE),T249-HLOOKUP(V249,Masterf!$C$1:$CD$9,9,FALSE))</f>
        <v>#N/A</v>
      </c>
      <c r="AJ249" s="51" t="e">
        <f t="shared" si="17"/>
        <v>#N/A</v>
      </c>
      <c r="AK249" s="37"/>
      <c r="AL249" s="52" t="e">
        <f t="shared" si="18"/>
        <v>#N/A</v>
      </c>
      <c r="AM249" s="53" t="e">
        <f t="shared" si="19"/>
        <v>#N/A</v>
      </c>
      <c r="AN249" s="37" t="e">
        <f>IF(AND(H249&lt;1920),VLOOKUP(K249,Masterh!$F$11:$P$29,11),IF(AND(H249&gt;=1920,H249&lt;1941),VLOOKUP(K249,Masterh!$F$11:$P$29,11),IF(AND(H249&gt;=1941,H249&lt;1946),VLOOKUP(K249,Masterh!$F$11:$P$29,10),IF(AND(H249&gt;=1946,H249&lt;1951),VLOOKUP(K249,Masterh!$F$11:$P$29,9),IF(AND(H249&gt;=1951,H249&lt;1956),VLOOKUP(K249,Masterh!$F$11:$P$29,8),IF(AND(H249&gt;=1956,H249&lt;1961),VLOOKUP(K249,Masterh!$F$11:$P$29,7),IF(AND(H249&gt;=1961,H249&lt;1966),VLOOKUP(K249,Masterh!$F$11:$P$29,6),IF(AND(H249&gt;=1966,H249&lt;1971),VLOOKUP(K249,Masterh!$F$11:$P$29,5),IF(AND(H249&gt;=1971,H249&lt;1976),VLOOKUP(K249,Masterh!$F$11:$P$29,4),IF(AND(H249&gt;=1976,H249&lt;1981),VLOOKUP(K249,Masterh!$F$11:$P$29,3),IF(AND(H249&gt;=1981,H249&lt;1986),VLOOKUP(K249,Masterh!$F$11:$P$29,2),"SENIOR")))))))))))</f>
        <v>#N/A</v>
      </c>
      <c r="AO249" s="37" t="e">
        <f>IF(AND(H249&lt;1951),VLOOKUP(K249,Masterf!$F$11:$N$25,9),IF(AND(H249&gt;=1951,H249&lt;1956),VLOOKUP(K249,Masterf!$F$11:$N$25,8),IF(AND(H249&gt;=1956,H249&lt;1961),VLOOKUP(K249,Masterf!$F$11:$N$25,7),IF(AND(H249&gt;=1961,H249&lt;1966),VLOOKUP(K249,Masterf!$F$11:$N$25,6),IF(AND(H249&gt;=1966,H249&lt;1971),VLOOKUP(K249,Masterf!$F$11:$N$25,5),IF(AND(H249&gt;=1971,H249&lt;1976),VLOOKUP(K249,Masterf!$F$11:$N$25,4),IF(AND(H249&gt;=1976,H249&lt;1981),VLOOKUP(K249,Masterf!$F$11:$N$25,3),IF(AND(H249&gt;=1981,H249&lt;1986),VLOOKUP(K249,Masterf!$F$11:$N$25,2),"SENIOR"))))))))</f>
        <v>#N/A</v>
      </c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</row>
    <row r="250" spans="1:124" s="5" customFormat="1" ht="30" customHeight="1" thickBot="1" x14ac:dyDescent="0.25">
      <c r="B250" s="186"/>
      <c r="C250" s="187"/>
      <c r="D250" s="188"/>
      <c r="E250" s="189"/>
      <c r="F250" s="190" t="s">
        <v>30</v>
      </c>
      <c r="G250" s="191" t="s">
        <v>30</v>
      </c>
      <c r="H250" s="192"/>
      <c r="I250" s="193"/>
      <c r="J250" s="194" t="s">
        <v>30</v>
      </c>
      <c r="K250" s="195"/>
      <c r="L250" s="196"/>
      <c r="M250" s="197"/>
      <c r="N250" s="197"/>
      <c r="O250" s="202" t="str">
        <f t="shared" si="3"/>
        <v/>
      </c>
      <c r="P250" s="196"/>
      <c r="Q250" s="197"/>
      <c r="R250" s="197"/>
      <c r="S250" s="202" t="str">
        <f t="shared" si="4"/>
        <v/>
      </c>
      <c r="T250" s="208" t="str">
        <f t="shared" si="5"/>
        <v/>
      </c>
      <c r="U250" s="203" t="str">
        <f t="shared" si="20"/>
        <v xml:space="preserve">   </v>
      </c>
      <c r="V250" s="204" t="str">
        <f t="shared" si="6"/>
        <v xml:space="preserve"> </v>
      </c>
      <c r="W250" s="205" t="str">
        <f t="shared" si="7"/>
        <v/>
      </c>
      <c r="X250" s="210" t="str">
        <f>IF(E250="","",W250*VLOOKUP(2020-H250,Masterh!C$17:D$72,2,FALSE))</f>
        <v/>
      </c>
      <c r="Y250" s="73"/>
      <c r="AA250" s="37"/>
      <c r="AB250" s="32" t="e">
        <f>IF(E250="H",T250-HLOOKUP(V250,Masterh!$C$1:$CX$9,2,FALSE),T250-HLOOKUP(V250,Masterf!$C$1:$CD$9,2,FALSE))</f>
        <v>#VALUE!</v>
      </c>
      <c r="AC250" s="32" t="e">
        <f>IF(E250="H",T250-HLOOKUP(V250,Masterh!$C$1:$CX$9,3,FALSE),T250-HLOOKUP(V250,Masterf!$C$1:$CD$9,3,FALSE))</f>
        <v>#VALUE!</v>
      </c>
      <c r="AD250" s="32" t="e">
        <f>IF(E250="H",T250-HLOOKUP(V250,Masterh!$C$1:$CX$9,4,FALSE),T250-HLOOKUP(V250,Masterf!$C$1:$CD$9,4,FALSE))</f>
        <v>#VALUE!</v>
      </c>
      <c r="AE250" s="32" t="e">
        <f>IF(E250="H",T250-HLOOKUP(V250,Masterh!$C$1:$CX$9,5,FALSE),T250-HLOOKUP(V250,Masterf!$C$1:$CD$9,5,FALSE))</f>
        <v>#VALUE!</v>
      </c>
      <c r="AF250" s="32" t="e">
        <f>IF(E250="H",T250-HLOOKUP(V250,Masterh!$C$1:$CX$9,6,FALSE),T250-HLOOKUP(V250,Masterf!$C$1:$CD$9,6,FALSE))</f>
        <v>#VALUE!</v>
      </c>
      <c r="AG250" s="32" t="e">
        <f>IF(E250="H",T250-HLOOKUP(V250,Masterh!$C$1:$CX$9,7,FALSE),T250-HLOOKUP(V250,Masterf!$C$1:$CD$9,7,FALSE))</f>
        <v>#VALUE!</v>
      </c>
      <c r="AH250" s="32" t="e">
        <f>IF(E250="H",T250-HLOOKUP(V250,Masterh!$C$1:$CX$9,8,FALSE),T250-HLOOKUP(V250,Masterf!$C$1:$CD$9,8,FALSE))</f>
        <v>#VALUE!</v>
      </c>
      <c r="AI250" s="32" t="e">
        <f>IF(E250="H",T250-HLOOKUP(V250,Masterh!$C$1:$CX$9,9,FALSE),T250-HLOOKUP(V250,Masterf!$C$1:$CD$9,9,FALSE))</f>
        <v>#VALUE!</v>
      </c>
      <c r="AJ250" s="51" t="str">
        <f t="shared" si="17"/>
        <v xml:space="preserve"> </v>
      </c>
      <c r="AK250" s="37"/>
      <c r="AL250" s="52" t="str">
        <f t="shared" si="18"/>
        <v xml:space="preserve"> </v>
      </c>
      <c r="AM250" s="53" t="str">
        <f t="shared" si="19"/>
        <v xml:space="preserve"> </v>
      </c>
      <c r="AN250" s="37" t="e">
        <f>IF(AND(H250&lt;1920),VLOOKUP(K250,Masterh!$F$11:$P$29,11),IF(AND(H250&gt;=1920,H250&lt;1941),VLOOKUP(K250,Masterh!$F$11:$P$29,11),IF(AND(H250&gt;=1941,H250&lt;1946),VLOOKUP(K250,Masterh!$F$11:$P$29,10),IF(AND(H250&gt;=1946,H250&lt;1951),VLOOKUP(K250,Masterh!$F$11:$P$29,9),IF(AND(H250&gt;=1951,H250&lt;1956),VLOOKUP(K250,Masterh!$F$11:$P$29,8),IF(AND(H250&gt;=1956,H250&lt;1961),VLOOKUP(K250,Masterh!$F$11:$P$29,7),IF(AND(H250&gt;=1961,H250&lt;1966),VLOOKUP(K250,Masterh!$F$11:$P$29,6),IF(AND(H250&gt;=1966,H250&lt;1971),VLOOKUP(K250,Masterh!$F$11:$P$29,5),IF(AND(H250&gt;=1971,H250&lt;1976),VLOOKUP(K250,Masterh!$F$11:$P$29,4),IF(AND(H250&gt;=1976,H250&lt;1981),VLOOKUP(K250,Masterh!$F$11:$P$29,3),IF(AND(H250&gt;=1981,H250&lt;1986),VLOOKUP(K250,Masterh!$F$11:$P$29,2),"SENIOR")))))))))))</f>
        <v>#N/A</v>
      </c>
      <c r="AO250" s="37" t="e">
        <f>IF(AND(H250&lt;1951),VLOOKUP(K250,Masterf!$F$11:$N$25,9),IF(AND(H250&gt;=1951,H250&lt;1956),VLOOKUP(K250,Masterf!$F$11:$N$25,8),IF(AND(H250&gt;=1956,H250&lt;1961),VLOOKUP(K250,Masterf!$F$11:$N$25,7),IF(AND(H250&gt;=1961,H250&lt;1966),VLOOKUP(K250,Masterf!$F$11:$N$25,6),IF(AND(H250&gt;=1966,H250&lt;1971),VLOOKUP(K250,Masterf!$F$11:$N$25,5),IF(AND(H250&gt;=1971,H250&lt;1976),VLOOKUP(K250,Masterf!$F$11:$N$25,4),IF(AND(H250&gt;=1976,H250&lt;1981),VLOOKUP(K250,Masterf!$F$11:$N$25,3),IF(AND(H250&gt;=1981,H250&lt;1986),VLOOKUP(K250,Masterf!$F$11:$N$25,2),"SENIOR"))))))))</f>
        <v>#N/A</v>
      </c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</row>
    <row r="251" spans="1:124" s="144" customFormat="1" ht="5.0999999999999996" customHeight="1" x14ac:dyDescent="0.2">
      <c r="A251" s="128"/>
      <c r="B251" s="129"/>
      <c r="C251" s="130"/>
      <c r="D251" s="131"/>
      <c r="E251" s="131"/>
      <c r="F251" s="132"/>
      <c r="G251" s="133"/>
      <c r="H251" s="134"/>
      <c r="I251" s="135"/>
      <c r="J251" s="136"/>
      <c r="K251" s="137"/>
      <c r="L251" s="138"/>
      <c r="M251" s="138"/>
      <c r="N251" s="138"/>
      <c r="O251" s="139"/>
      <c r="P251" s="138"/>
      <c r="Q251" s="138"/>
      <c r="R251" s="138"/>
      <c r="S251" s="139"/>
      <c r="T251" s="139"/>
      <c r="U251" s="140"/>
      <c r="V251" s="132"/>
      <c r="W251" s="132"/>
      <c r="X251" s="141"/>
      <c r="Y251" s="141"/>
      <c r="Z251" s="141"/>
      <c r="AA251" s="142"/>
      <c r="AB251" s="142"/>
      <c r="AC251" s="142"/>
      <c r="AD251" s="142"/>
      <c r="AE251" s="142"/>
      <c r="AF251" s="142"/>
      <c r="AG251" s="142"/>
      <c r="AH251" s="142"/>
      <c r="AI251" s="142"/>
      <c r="AJ251" s="142"/>
      <c r="AK251" s="142"/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2"/>
      <c r="BU251" s="142"/>
      <c r="BV251" s="142"/>
      <c r="BW251" s="142"/>
      <c r="BX251" s="142"/>
      <c r="BY251" s="142"/>
      <c r="BZ251" s="142"/>
      <c r="CA251" s="142"/>
      <c r="CB251" s="142"/>
      <c r="CC251" s="142"/>
      <c r="CD251" s="142"/>
      <c r="CE251" s="142"/>
      <c r="CF251" s="142"/>
      <c r="CG251" s="142"/>
      <c r="CH251" s="142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  <c r="DE251" s="143"/>
      <c r="DF251" s="143"/>
      <c r="DG251" s="143"/>
      <c r="DH251" s="143"/>
      <c r="DI251" s="143"/>
      <c r="DJ251" s="143"/>
      <c r="DK251" s="143"/>
      <c r="DL251" s="143"/>
      <c r="DM251" s="143"/>
      <c r="DN251" s="143"/>
      <c r="DO251" s="143"/>
      <c r="DP251" s="143"/>
      <c r="DQ251" s="143"/>
      <c r="DR251" s="143"/>
      <c r="DS251" s="143"/>
      <c r="DT251" s="143"/>
    </row>
    <row r="252" spans="1:124" s="12" customFormat="1" ht="10.15" customHeight="1" x14ac:dyDescent="0.2">
      <c r="P252" s="143"/>
    </row>
    <row r="253" spans="1:124" x14ac:dyDescent="0.2">
      <c r="A253" s="6"/>
      <c r="O253" s="1"/>
    </row>
    <row r="254" spans="1:124" x14ac:dyDescent="0.2">
      <c r="A254" s="6"/>
    </row>
  </sheetData>
  <mergeCells count="7">
    <mergeCell ref="F5:G5"/>
    <mergeCell ref="D2:K2"/>
    <mergeCell ref="N2:S2"/>
    <mergeCell ref="V2:X2"/>
    <mergeCell ref="D3:K3"/>
    <mergeCell ref="N3:S3"/>
    <mergeCell ref="V3:X3"/>
  </mergeCells>
  <conditionalFormatting sqref="L7:N8 L234:N246 L248:N250">
    <cfRule type="cellIs" dxfId="33" priority="34" operator="lessThan">
      <formula>0</formula>
    </cfRule>
  </conditionalFormatting>
  <conditionalFormatting sqref="P7:R8 P234:R246 P248:R250">
    <cfRule type="cellIs" dxfId="32" priority="33" operator="lessThan">
      <formula>0</formula>
    </cfRule>
  </conditionalFormatting>
  <conditionalFormatting sqref="L219:N233">
    <cfRule type="cellIs" dxfId="31" priority="32" operator="lessThan">
      <formula>0</formula>
    </cfRule>
  </conditionalFormatting>
  <conditionalFormatting sqref="P219:R233">
    <cfRule type="cellIs" dxfId="30" priority="31" operator="lessThan">
      <formula>0</formula>
    </cfRule>
  </conditionalFormatting>
  <conditionalFormatting sqref="L204:N218">
    <cfRule type="cellIs" dxfId="29" priority="30" operator="lessThan">
      <formula>0</formula>
    </cfRule>
  </conditionalFormatting>
  <conditionalFormatting sqref="P204:R218">
    <cfRule type="cellIs" dxfId="28" priority="29" operator="lessThan">
      <formula>0</formula>
    </cfRule>
  </conditionalFormatting>
  <conditionalFormatting sqref="L189:N203">
    <cfRule type="cellIs" dxfId="27" priority="28" operator="lessThan">
      <formula>0</formula>
    </cfRule>
  </conditionalFormatting>
  <conditionalFormatting sqref="P189:R203">
    <cfRule type="cellIs" dxfId="26" priority="27" operator="lessThan">
      <formula>0</formula>
    </cfRule>
  </conditionalFormatting>
  <conditionalFormatting sqref="L174:N188">
    <cfRule type="cellIs" dxfId="25" priority="26" operator="lessThan">
      <formula>0</formula>
    </cfRule>
  </conditionalFormatting>
  <conditionalFormatting sqref="P174:R188">
    <cfRule type="cellIs" dxfId="24" priority="25" operator="lessThan">
      <formula>0</formula>
    </cfRule>
  </conditionalFormatting>
  <conditionalFormatting sqref="L159:N173">
    <cfRule type="cellIs" dxfId="23" priority="24" operator="lessThan">
      <formula>0</formula>
    </cfRule>
  </conditionalFormatting>
  <conditionalFormatting sqref="P159:R173">
    <cfRule type="cellIs" dxfId="22" priority="23" operator="lessThan">
      <formula>0</formula>
    </cfRule>
  </conditionalFormatting>
  <conditionalFormatting sqref="L144:N158">
    <cfRule type="cellIs" dxfId="21" priority="22" operator="lessThan">
      <formula>0</formula>
    </cfRule>
  </conditionalFormatting>
  <conditionalFormatting sqref="P144:R158">
    <cfRule type="cellIs" dxfId="20" priority="21" operator="lessThan">
      <formula>0</formula>
    </cfRule>
  </conditionalFormatting>
  <conditionalFormatting sqref="L129:N143">
    <cfRule type="cellIs" dxfId="19" priority="20" operator="lessThan">
      <formula>0</formula>
    </cfRule>
  </conditionalFormatting>
  <conditionalFormatting sqref="P129:R143">
    <cfRule type="cellIs" dxfId="18" priority="19" operator="lessThan">
      <formula>0</formula>
    </cfRule>
  </conditionalFormatting>
  <conditionalFormatting sqref="L114:N128">
    <cfRule type="cellIs" dxfId="17" priority="18" operator="lessThan">
      <formula>0</formula>
    </cfRule>
  </conditionalFormatting>
  <conditionalFormatting sqref="P114:R128">
    <cfRule type="cellIs" dxfId="16" priority="17" operator="lessThan">
      <formula>0</formula>
    </cfRule>
  </conditionalFormatting>
  <conditionalFormatting sqref="L99:N113">
    <cfRule type="cellIs" dxfId="15" priority="16" operator="lessThan">
      <formula>0</formula>
    </cfRule>
  </conditionalFormatting>
  <conditionalFormatting sqref="P99:R113">
    <cfRule type="cellIs" dxfId="14" priority="15" operator="lessThan">
      <formula>0</formula>
    </cfRule>
  </conditionalFormatting>
  <conditionalFormatting sqref="L84:N98">
    <cfRule type="cellIs" dxfId="13" priority="14" operator="lessThan">
      <formula>0</formula>
    </cfRule>
  </conditionalFormatting>
  <conditionalFormatting sqref="P84:R98">
    <cfRule type="cellIs" dxfId="12" priority="13" operator="lessThan">
      <formula>0</formula>
    </cfRule>
  </conditionalFormatting>
  <conditionalFormatting sqref="L69:N83">
    <cfRule type="cellIs" dxfId="11" priority="12" operator="lessThan">
      <formula>0</formula>
    </cfRule>
  </conditionalFormatting>
  <conditionalFormatting sqref="P69:R83">
    <cfRule type="cellIs" dxfId="10" priority="11" operator="lessThan">
      <formula>0</formula>
    </cfRule>
  </conditionalFormatting>
  <conditionalFormatting sqref="L54:N68">
    <cfRule type="cellIs" dxfId="9" priority="10" operator="lessThan">
      <formula>0</formula>
    </cfRule>
  </conditionalFormatting>
  <conditionalFormatting sqref="P54:R68">
    <cfRule type="cellIs" dxfId="8" priority="9" operator="lessThan">
      <formula>0</formula>
    </cfRule>
  </conditionalFormatting>
  <conditionalFormatting sqref="L39:N53">
    <cfRule type="cellIs" dxfId="7" priority="8" operator="lessThan">
      <formula>0</formula>
    </cfRule>
  </conditionalFormatting>
  <conditionalFormatting sqref="P39:R53">
    <cfRule type="cellIs" dxfId="6" priority="7" operator="lessThan">
      <formula>0</formula>
    </cfRule>
  </conditionalFormatting>
  <conditionalFormatting sqref="L24:N38">
    <cfRule type="cellIs" dxfId="5" priority="6" operator="lessThan">
      <formula>0</formula>
    </cfRule>
  </conditionalFormatting>
  <conditionalFormatting sqref="P24:R38">
    <cfRule type="cellIs" dxfId="4" priority="5" operator="lessThan">
      <formula>0</formula>
    </cfRule>
  </conditionalFormatting>
  <conditionalFormatting sqref="L9:N23">
    <cfRule type="cellIs" dxfId="3" priority="4" operator="lessThan">
      <formula>0</formula>
    </cfRule>
  </conditionalFormatting>
  <conditionalFormatting sqref="P9:R23">
    <cfRule type="cellIs" dxfId="2" priority="3" operator="lessThan">
      <formula>0</formula>
    </cfRule>
  </conditionalFormatting>
  <conditionalFormatting sqref="L247:N247">
    <cfRule type="cellIs" dxfId="1" priority="2" operator="lessThan">
      <formula>0</formula>
    </cfRule>
  </conditionalFormatting>
  <conditionalFormatting sqref="P247:R247">
    <cfRule type="cellIs" dxfId="0" priority="1" operator="lessThan">
      <formula>0</formula>
    </cfRule>
  </conditionalFormatting>
  <pageMargins left="0.39370078740157483" right="0.39370078740157483" top="0.39370078740157483" bottom="0.39370078740157483" header="0.39370078740157483" footer="0.39370078740157483"/>
  <pageSetup paperSize="9" scale="54" fitToHeight="15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Masterf</vt:lpstr>
      <vt:lpstr>Masterh</vt:lpstr>
      <vt:lpstr>FEMININES</vt:lpstr>
      <vt:lpstr>MASCULINS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2019-09-11T07:46:26Z</cp:lastPrinted>
  <dcterms:created xsi:type="dcterms:W3CDTF">2004-10-09T07:29:01Z</dcterms:created>
  <dcterms:modified xsi:type="dcterms:W3CDTF">2019-09-11T07:47:10Z</dcterms:modified>
</cp:coreProperties>
</file>