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-105" yWindow="-105" windowWidth="23250" windowHeight="12570" activeTab="1"/>
  </bookViews>
  <sheets>
    <sheet name="FEMININES" sheetId="3" r:id="rId1"/>
    <sheet name="MASCULINS" sheetId="6" r:id="rId2"/>
    <sheet name="Minimas" sheetId="4" state="hidden" r:id="rId3"/>
  </sheets>
  <definedNames>
    <definedName name="_xlnm.Print_Area" localSheetId="0">FEMININES!$A$1:$X$25</definedName>
    <definedName name="_xlnm.Print_Area" localSheetId="1">MASCULINS!$A$1:$X$25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" i="6" l="1"/>
  <c r="Z8" i="6"/>
  <c r="O8" i="6" s="1"/>
  <c r="AA8" i="6"/>
  <c r="S8" i="6" s="1"/>
  <c r="O9" i="6"/>
  <c r="T9" i="6" s="1"/>
  <c r="W9" i="6" s="1"/>
  <c r="V9" i="6"/>
  <c r="Z9" i="6"/>
  <c r="AA9" i="6"/>
  <c r="S9" i="6" s="1"/>
  <c r="V10" i="6"/>
  <c r="Z10" i="6"/>
  <c r="O10" i="6" s="1"/>
  <c r="T10" i="6" s="1"/>
  <c r="W10" i="6" s="1"/>
  <c r="AA10" i="6"/>
  <c r="S10" i="6" s="1"/>
  <c r="V11" i="6"/>
  <c r="Z11" i="6"/>
  <c r="O11" i="6" s="1"/>
  <c r="T11" i="6" s="1"/>
  <c r="W11" i="6" s="1"/>
  <c r="AA11" i="6"/>
  <c r="S11" i="6" s="1"/>
  <c r="S12" i="6"/>
  <c r="V12" i="6"/>
  <c r="Z12" i="6"/>
  <c r="O12" i="6" s="1"/>
  <c r="T12" i="6" s="1"/>
  <c r="W12" i="6" s="1"/>
  <c r="AA12" i="6"/>
  <c r="O13" i="6"/>
  <c r="V13" i="6"/>
  <c r="Z13" i="6"/>
  <c r="AA13" i="6"/>
  <c r="S13" i="6" s="1"/>
  <c r="S14" i="6"/>
  <c r="V14" i="6"/>
  <c r="Z14" i="6"/>
  <c r="O14" i="6" s="1"/>
  <c r="AA14" i="6"/>
  <c r="O15" i="6"/>
  <c r="T15" i="6"/>
  <c r="W15" i="6" s="1"/>
  <c r="V15" i="6"/>
  <c r="Z15" i="6"/>
  <c r="AA15" i="6"/>
  <c r="S15" i="6" s="1"/>
  <c r="V16" i="6"/>
  <c r="Z16" i="6"/>
  <c r="O16" i="6" s="1"/>
  <c r="T16" i="6" s="1"/>
  <c r="W16" i="6" s="1"/>
  <c r="AA16" i="6"/>
  <c r="S16" i="6" s="1"/>
  <c r="V17" i="6"/>
  <c r="Z17" i="6"/>
  <c r="O17" i="6" s="1"/>
  <c r="T17" i="6" s="1"/>
  <c r="W17" i="6" s="1"/>
  <c r="AA17" i="6"/>
  <c r="S17" i="6" s="1"/>
  <c r="S18" i="6"/>
  <c r="V18" i="6"/>
  <c r="Z18" i="6"/>
  <c r="O18" i="6" s="1"/>
  <c r="T18" i="6" s="1"/>
  <c r="W18" i="6" s="1"/>
  <c r="AA18" i="6"/>
  <c r="V19" i="6"/>
  <c r="Z19" i="6"/>
  <c r="O19" i="6" s="1"/>
  <c r="AA19" i="6"/>
  <c r="S19" i="6" s="1"/>
  <c r="T19" i="6" s="1"/>
  <c r="W19" i="6" s="1"/>
  <c r="V20" i="6"/>
  <c r="Z20" i="6"/>
  <c r="O20" i="6" s="1"/>
  <c r="T20" i="6" s="1"/>
  <c r="W20" i="6" s="1"/>
  <c r="AA20" i="6"/>
  <c r="S20" i="6" s="1"/>
  <c r="V21" i="6"/>
  <c r="Z21" i="6"/>
  <c r="O21" i="6" s="1"/>
  <c r="AA21" i="6"/>
  <c r="S21" i="6" s="1"/>
  <c r="S22" i="6"/>
  <c r="V22" i="6"/>
  <c r="Z22" i="6"/>
  <c r="O22" i="6" s="1"/>
  <c r="AA22" i="6"/>
  <c r="T23" i="6"/>
  <c r="W23" i="6" s="1"/>
  <c r="V23" i="6"/>
  <c r="Z23" i="6"/>
  <c r="O23" i="6" s="1"/>
  <c r="AA23" i="6"/>
  <c r="S23" i="6" s="1"/>
  <c r="S24" i="6"/>
  <c r="V24" i="6"/>
  <c r="Z24" i="6"/>
  <c r="O24" i="6" s="1"/>
  <c r="T24" i="6" s="1"/>
  <c r="W24" i="6" s="1"/>
  <c r="AA24" i="6"/>
  <c r="V25" i="6"/>
  <c r="Z25" i="6"/>
  <c r="O25" i="6" s="1"/>
  <c r="T25" i="6" s="1"/>
  <c r="W25" i="6" s="1"/>
  <c r="AA25" i="6"/>
  <c r="S25" i="6" s="1"/>
  <c r="V26" i="6"/>
  <c r="Z26" i="6"/>
  <c r="O26" i="6" s="1"/>
  <c r="T26" i="6" s="1"/>
  <c r="W26" i="6" s="1"/>
  <c r="AA26" i="6"/>
  <c r="S26" i="6" s="1"/>
  <c r="O27" i="6"/>
  <c r="T27" i="6"/>
  <c r="W27" i="6" s="1"/>
  <c r="V27" i="6"/>
  <c r="Z27" i="6"/>
  <c r="AA27" i="6"/>
  <c r="S27" i="6" s="1"/>
  <c r="S28" i="6"/>
  <c r="V28" i="6"/>
  <c r="Z28" i="6"/>
  <c r="O28" i="6" s="1"/>
  <c r="T28" i="6" s="1"/>
  <c r="W28" i="6" s="1"/>
  <c r="AA28" i="6"/>
  <c r="O29" i="6"/>
  <c r="V29" i="6"/>
  <c r="Z29" i="6"/>
  <c r="AA29" i="6"/>
  <c r="S29" i="6" s="1"/>
  <c r="S30" i="6"/>
  <c r="V30" i="6"/>
  <c r="Z30" i="6"/>
  <c r="O30" i="6" s="1"/>
  <c r="AA30" i="6"/>
  <c r="O31" i="6"/>
  <c r="T31" i="6"/>
  <c r="W31" i="6" s="1"/>
  <c r="V31" i="6"/>
  <c r="Z31" i="6"/>
  <c r="AA31" i="6"/>
  <c r="S31" i="6" s="1"/>
  <c r="V32" i="6"/>
  <c r="Z32" i="6"/>
  <c r="O32" i="6" s="1"/>
  <c r="T32" i="6" s="1"/>
  <c r="W32" i="6" s="1"/>
  <c r="AA32" i="6"/>
  <c r="S32" i="6" s="1"/>
  <c r="O33" i="6"/>
  <c r="V33" i="6"/>
  <c r="Z33" i="6"/>
  <c r="AA33" i="6"/>
  <c r="S33" i="6" s="1"/>
  <c r="V34" i="6"/>
  <c r="Z34" i="6"/>
  <c r="O34" i="6" s="1"/>
  <c r="T34" i="6" s="1"/>
  <c r="W34" i="6" s="1"/>
  <c r="AA34" i="6"/>
  <c r="S34" i="6" s="1"/>
  <c r="O35" i="6"/>
  <c r="T35" i="6"/>
  <c r="W35" i="6" s="1"/>
  <c r="V35" i="6"/>
  <c r="Z35" i="6"/>
  <c r="AA35" i="6"/>
  <c r="S35" i="6" s="1"/>
  <c r="S36" i="6"/>
  <c r="V36" i="6"/>
  <c r="Z36" i="6"/>
  <c r="O36" i="6" s="1"/>
  <c r="T36" i="6" s="1"/>
  <c r="W36" i="6" s="1"/>
  <c r="AA36" i="6"/>
  <c r="V37" i="6"/>
  <c r="Z37" i="6"/>
  <c r="O37" i="6" s="1"/>
  <c r="AA37" i="6"/>
  <c r="S37" i="6" s="1"/>
  <c r="V38" i="6"/>
  <c r="Z38" i="6"/>
  <c r="O38" i="6" s="1"/>
  <c r="AA38" i="6"/>
  <c r="S38" i="6" s="1"/>
  <c r="T39" i="6"/>
  <c r="W39" i="6" s="1"/>
  <c r="V39" i="6"/>
  <c r="Z39" i="6"/>
  <c r="O39" i="6" s="1"/>
  <c r="AA39" i="6"/>
  <c r="S39" i="6" s="1"/>
  <c r="V40" i="6"/>
  <c r="Z40" i="6"/>
  <c r="O40" i="6" s="1"/>
  <c r="T40" i="6" s="1"/>
  <c r="W40" i="6" s="1"/>
  <c r="AA40" i="6"/>
  <c r="S40" i="6" s="1"/>
  <c r="V41" i="6"/>
  <c r="Z41" i="6"/>
  <c r="O41" i="6" s="1"/>
  <c r="T41" i="6" s="1"/>
  <c r="W41" i="6" s="1"/>
  <c r="AA41" i="6"/>
  <c r="S41" i="6" s="1"/>
  <c r="S42" i="6"/>
  <c r="V42" i="6"/>
  <c r="Z42" i="6"/>
  <c r="O42" i="6" s="1"/>
  <c r="T42" i="6" s="1"/>
  <c r="W42" i="6" s="1"/>
  <c r="AA42" i="6"/>
  <c r="O43" i="6"/>
  <c r="T43" i="6"/>
  <c r="W43" i="6" s="1"/>
  <c r="V43" i="6"/>
  <c r="Z43" i="6"/>
  <c r="AA43" i="6"/>
  <c r="S43" i="6" s="1"/>
  <c r="V44" i="6"/>
  <c r="Z44" i="6"/>
  <c r="O44" i="6" s="1"/>
  <c r="T44" i="6" s="1"/>
  <c r="W44" i="6" s="1"/>
  <c r="AA44" i="6"/>
  <c r="S44" i="6" s="1"/>
  <c r="O45" i="6"/>
  <c r="V45" i="6"/>
  <c r="Z45" i="6"/>
  <c r="AA45" i="6"/>
  <c r="S45" i="6" s="1"/>
  <c r="V46" i="6"/>
  <c r="Z46" i="6"/>
  <c r="O46" i="6" s="1"/>
  <c r="AA46" i="6"/>
  <c r="S46" i="6" s="1"/>
  <c r="O47" i="6"/>
  <c r="T47" i="6"/>
  <c r="W47" i="6" s="1"/>
  <c r="V47" i="6"/>
  <c r="Z47" i="6"/>
  <c r="AA47" i="6"/>
  <c r="S47" i="6" s="1"/>
  <c r="S48" i="6"/>
  <c r="V48" i="6"/>
  <c r="Z48" i="6"/>
  <c r="O48" i="6" s="1"/>
  <c r="T48" i="6" s="1"/>
  <c r="W48" i="6" s="1"/>
  <c r="AA48" i="6"/>
  <c r="O49" i="6"/>
  <c r="V49" i="6"/>
  <c r="Z49" i="6"/>
  <c r="AA49" i="6"/>
  <c r="S49" i="6" s="1"/>
  <c r="S50" i="6"/>
  <c r="V50" i="6"/>
  <c r="Z50" i="6"/>
  <c r="O50" i="6" s="1"/>
  <c r="T50" i="6" s="1"/>
  <c r="W50" i="6" s="1"/>
  <c r="AA50" i="6"/>
  <c r="O51" i="6"/>
  <c r="T51" i="6"/>
  <c r="W51" i="6" s="1"/>
  <c r="V51" i="6"/>
  <c r="Z51" i="6"/>
  <c r="AA51" i="6"/>
  <c r="S51" i="6" s="1"/>
  <c r="V52" i="6"/>
  <c r="Z52" i="6"/>
  <c r="O52" i="6" s="1"/>
  <c r="T52" i="6" s="1"/>
  <c r="W52" i="6" s="1"/>
  <c r="AA52" i="6"/>
  <c r="S52" i="6" s="1"/>
  <c r="V53" i="6"/>
  <c r="Z53" i="6"/>
  <c r="O53" i="6" s="1"/>
  <c r="AA53" i="6"/>
  <c r="S53" i="6" s="1"/>
  <c r="V54" i="6"/>
  <c r="Z54" i="6"/>
  <c r="O54" i="6" s="1"/>
  <c r="AA54" i="6"/>
  <c r="S54" i="6" s="1"/>
  <c r="O55" i="6"/>
  <c r="T55" i="6"/>
  <c r="W55" i="6" s="1"/>
  <c r="V55" i="6"/>
  <c r="Z55" i="6"/>
  <c r="AA55" i="6"/>
  <c r="S55" i="6" s="1"/>
  <c r="S56" i="6"/>
  <c r="V56" i="6"/>
  <c r="Z56" i="6"/>
  <c r="O56" i="6" s="1"/>
  <c r="T56" i="6" s="1"/>
  <c r="W56" i="6" s="1"/>
  <c r="AA56" i="6"/>
  <c r="S57" i="6"/>
  <c r="V57" i="6"/>
  <c r="Z57" i="6"/>
  <c r="O57" i="6" s="1"/>
  <c r="T57" i="6" s="1"/>
  <c r="W57" i="6" s="1"/>
  <c r="AA57" i="6"/>
  <c r="S58" i="6"/>
  <c r="V58" i="6"/>
  <c r="Z58" i="6"/>
  <c r="O58" i="6" s="1"/>
  <c r="AA58" i="6"/>
  <c r="O59" i="6"/>
  <c r="T59" i="6"/>
  <c r="W59" i="6" s="1"/>
  <c r="V59" i="6"/>
  <c r="Z59" i="6"/>
  <c r="AA59" i="6"/>
  <c r="S59" i="6" s="1"/>
  <c r="O60" i="6"/>
  <c r="T60" i="6" s="1"/>
  <c r="W60" i="6" s="1"/>
  <c r="S60" i="6"/>
  <c r="V60" i="6"/>
  <c r="Z60" i="6"/>
  <c r="AA60" i="6"/>
  <c r="O61" i="6"/>
  <c r="T61" i="6" s="1"/>
  <c r="W61" i="6" s="1"/>
  <c r="V61" i="6"/>
  <c r="Z61" i="6"/>
  <c r="AA61" i="6"/>
  <c r="S61" i="6" s="1"/>
  <c r="V62" i="6"/>
  <c r="Z62" i="6"/>
  <c r="O62" i="6" s="1"/>
  <c r="AA62" i="6"/>
  <c r="S62" i="6" s="1"/>
  <c r="T62" i="6" s="1"/>
  <c r="W62" i="6" s="1"/>
  <c r="O63" i="6"/>
  <c r="T63" i="6"/>
  <c r="W63" i="6" s="1"/>
  <c r="V63" i="6"/>
  <c r="Z63" i="6"/>
  <c r="AA63" i="6"/>
  <c r="S63" i="6" s="1"/>
  <c r="V64" i="6"/>
  <c r="Z64" i="6"/>
  <c r="O64" i="6" s="1"/>
  <c r="T64" i="6" s="1"/>
  <c r="W64" i="6" s="1"/>
  <c r="AA64" i="6"/>
  <c r="S64" i="6" s="1"/>
  <c r="V65" i="6"/>
  <c r="Z65" i="6"/>
  <c r="O65" i="6" s="1"/>
  <c r="T65" i="6" s="1"/>
  <c r="W65" i="6" s="1"/>
  <c r="AA65" i="6"/>
  <c r="S65" i="6" s="1"/>
  <c r="V66" i="6"/>
  <c r="Z66" i="6"/>
  <c r="O66" i="6" s="1"/>
  <c r="AA66" i="6"/>
  <c r="S66" i="6" s="1"/>
  <c r="V67" i="6"/>
  <c r="Z67" i="6"/>
  <c r="O67" i="6" s="1"/>
  <c r="AA67" i="6"/>
  <c r="S67" i="6" s="1"/>
  <c r="V68" i="6"/>
  <c r="Z68" i="6"/>
  <c r="O68" i="6" s="1"/>
  <c r="AA68" i="6"/>
  <c r="S68" i="6" s="1"/>
  <c r="V69" i="6"/>
  <c r="Z69" i="6"/>
  <c r="O69" i="6" s="1"/>
  <c r="T69" i="6" s="1"/>
  <c r="W69" i="6" s="1"/>
  <c r="AA69" i="6"/>
  <c r="S69" i="6" s="1"/>
  <c r="V70" i="6"/>
  <c r="Z70" i="6"/>
  <c r="O70" i="6" s="1"/>
  <c r="AA70" i="6"/>
  <c r="S70" i="6" s="1"/>
  <c r="V71" i="6"/>
  <c r="Z71" i="6"/>
  <c r="O71" i="6" s="1"/>
  <c r="T71" i="6" s="1"/>
  <c r="W71" i="6" s="1"/>
  <c r="AA71" i="6"/>
  <c r="S71" i="6" s="1"/>
  <c r="O72" i="6"/>
  <c r="V72" i="6"/>
  <c r="Z72" i="6"/>
  <c r="AA72" i="6"/>
  <c r="S72" i="6" s="1"/>
  <c r="V73" i="6"/>
  <c r="Z73" i="6"/>
  <c r="O73" i="6" s="1"/>
  <c r="T73" i="6" s="1"/>
  <c r="W73" i="6" s="1"/>
  <c r="AA73" i="6"/>
  <c r="S73" i="6" s="1"/>
  <c r="V74" i="6"/>
  <c r="Z74" i="6"/>
  <c r="O74" i="6" s="1"/>
  <c r="T74" i="6" s="1"/>
  <c r="W74" i="6" s="1"/>
  <c r="AA74" i="6"/>
  <c r="S74" i="6" s="1"/>
  <c r="V75" i="6"/>
  <c r="Z75" i="6"/>
  <c r="O75" i="6" s="1"/>
  <c r="AA75" i="6"/>
  <c r="S75" i="6" s="1"/>
  <c r="V76" i="6"/>
  <c r="Z76" i="6"/>
  <c r="O76" i="6" s="1"/>
  <c r="AA76" i="6"/>
  <c r="S76" i="6" s="1"/>
  <c r="V77" i="6"/>
  <c r="Z77" i="6"/>
  <c r="O77" i="6" s="1"/>
  <c r="T77" i="6" s="1"/>
  <c r="W77" i="6" s="1"/>
  <c r="AA77" i="6"/>
  <c r="S77" i="6" s="1"/>
  <c r="V78" i="6"/>
  <c r="Z78" i="6"/>
  <c r="O78" i="6" s="1"/>
  <c r="AA78" i="6"/>
  <c r="S78" i="6" s="1"/>
  <c r="V79" i="6"/>
  <c r="Z79" i="6"/>
  <c r="O79" i="6" s="1"/>
  <c r="T79" i="6" s="1"/>
  <c r="W79" i="6" s="1"/>
  <c r="AA79" i="6"/>
  <c r="S79" i="6" s="1"/>
  <c r="O80" i="6"/>
  <c r="V80" i="6"/>
  <c r="Z80" i="6"/>
  <c r="AA80" i="6"/>
  <c r="S80" i="6" s="1"/>
  <c r="V81" i="6"/>
  <c r="Z81" i="6"/>
  <c r="O81" i="6" s="1"/>
  <c r="T81" i="6" s="1"/>
  <c r="W81" i="6" s="1"/>
  <c r="AA81" i="6"/>
  <c r="S81" i="6" s="1"/>
  <c r="V82" i="6"/>
  <c r="Z82" i="6"/>
  <c r="O82" i="6" s="1"/>
  <c r="AA82" i="6"/>
  <c r="S82" i="6" s="1"/>
  <c r="V83" i="6"/>
  <c r="Z83" i="6"/>
  <c r="O83" i="6" s="1"/>
  <c r="AA83" i="6"/>
  <c r="S83" i="6" s="1"/>
  <c r="O84" i="6"/>
  <c r="V84" i="6"/>
  <c r="Z84" i="6"/>
  <c r="AA84" i="6"/>
  <c r="S84" i="6" s="1"/>
  <c r="S85" i="6"/>
  <c r="V85" i="6"/>
  <c r="Z85" i="6"/>
  <c r="O85" i="6" s="1"/>
  <c r="T85" i="6" s="1"/>
  <c r="W85" i="6" s="1"/>
  <c r="AA85" i="6"/>
  <c r="V86" i="6"/>
  <c r="Z86" i="6"/>
  <c r="O86" i="6" s="1"/>
  <c r="AA86" i="6"/>
  <c r="S86" i="6" s="1"/>
  <c r="V87" i="6"/>
  <c r="Z87" i="6"/>
  <c r="O87" i="6" s="1"/>
  <c r="T87" i="6" s="1"/>
  <c r="W87" i="6" s="1"/>
  <c r="AA87" i="6"/>
  <c r="S87" i="6" s="1"/>
  <c r="V88" i="6"/>
  <c r="Z88" i="6"/>
  <c r="O88" i="6" s="1"/>
  <c r="AA88" i="6"/>
  <c r="S88" i="6" s="1"/>
  <c r="V89" i="6"/>
  <c r="Z89" i="6"/>
  <c r="O89" i="6" s="1"/>
  <c r="T89" i="6" s="1"/>
  <c r="W89" i="6" s="1"/>
  <c r="AA89" i="6"/>
  <c r="S89" i="6" s="1"/>
  <c r="V90" i="6"/>
  <c r="Z90" i="6"/>
  <c r="O90" i="6" s="1"/>
  <c r="T90" i="6" s="1"/>
  <c r="W90" i="6" s="1"/>
  <c r="AA90" i="6"/>
  <c r="S90" i="6" s="1"/>
  <c r="V91" i="6"/>
  <c r="Z91" i="6"/>
  <c r="O91" i="6" s="1"/>
  <c r="AA91" i="6"/>
  <c r="S91" i="6" s="1"/>
  <c r="O92" i="6"/>
  <c r="V92" i="6"/>
  <c r="Z92" i="6"/>
  <c r="AA92" i="6"/>
  <c r="S92" i="6" s="1"/>
  <c r="S93" i="6"/>
  <c r="V93" i="6"/>
  <c r="Z93" i="6"/>
  <c r="O93" i="6" s="1"/>
  <c r="T93" i="6" s="1"/>
  <c r="W93" i="6" s="1"/>
  <c r="AA93" i="6"/>
  <c r="O94" i="6"/>
  <c r="V94" i="6"/>
  <c r="Z94" i="6"/>
  <c r="AA94" i="6"/>
  <c r="S94" i="6" s="1"/>
  <c r="T95" i="6"/>
  <c r="W95" i="6" s="1"/>
  <c r="V95" i="6"/>
  <c r="Z95" i="6"/>
  <c r="O95" i="6" s="1"/>
  <c r="AA95" i="6"/>
  <c r="S95" i="6" s="1"/>
  <c r="O96" i="6"/>
  <c r="V96" i="6"/>
  <c r="Z96" i="6"/>
  <c r="AA96" i="6"/>
  <c r="S96" i="6" s="1"/>
  <c r="V97" i="6"/>
  <c r="Z97" i="6"/>
  <c r="O97" i="6" s="1"/>
  <c r="AA97" i="6"/>
  <c r="S97" i="6" s="1"/>
  <c r="O98" i="6"/>
  <c r="T98" i="6"/>
  <c r="W98" i="6" s="1"/>
  <c r="V98" i="6"/>
  <c r="Z98" i="6"/>
  <c r="AA98" i="6"/>
  <c r="S98" i="6" s="1"/>
  <c r="V99" i="6"/>
  <c r="Z99" i="6"/>
  <c r="O99" i="6" s="1"/>
  <c r="T99" i="6" s="1"/>
  <c r="W99" i="6" s="1"/>
  <c r="AA99" i="6"/>
  <c r="S99" i="6" s="1"/>
  <c r="V100" i="6"/>
  <c r="Z100" i="6"/>
  <c r="O100" i="6" s="1"/>
  <c r="T100" i="6" s="1"/>
  <c r="W100" i="6" s="1"/>
  <c r="AA100" i="6"/>
  <c r="S100" i="6" s="1"/>
  <c r="V101" i="6"/>
  <c r="Z101" i="6"/>
  <c r="O101" i="6" s="1"/>
  <c r="T101" i="6" s="1"/>
  <c r="W101" i="6" s="1"/>
  <c r="AA101" i="6"/>
  <c r="S101" i="6" s="1"/>
  <c r="T102" i="6"/>
  <c r="W102" i="6" s="1"/>
  <c r="V102" i="6"/>
  <c r="Z102" i="6"/>
  <c r="O102" i="6" s="1"/>
  <c r="AA102" i="6"/>
  <c r="S102" i="6" s="1"/>
  <c r="V103" i="6"/>
  <c r="Z103" i="6"/>
  <c r="O103" i="6" s="1"/>
  <c r="T103" i="6" s="1"/>
  <c r="W103" i="6" s="1"/>
  <c r="AA103" i="6"/>
  <c r="S103" i="6" s="1"/>
  <c r="V104" i="6"/>
  <c r="Z104" i="6"/>
  <c r="O104" i="6" s="1"/>
  <c r="AA104" i="6"/>
  <c r="S104" i="6" s="1"/>
  <c r="V105" i="6"/>
  <c r="Z105" i="6"/>
  <c r="O105" i="6" s="1"/>
  <c r="AA105" i="6"/>
  <c r="S105" i="6" s="1"/>
  <c r="O106" i="6"/>
  <c r="T106" i="6"/>
  <c r="W106" i="6" s="1"/>
  <c r="V106" i="6"/>
  <c r="Z106" i="6"/>
  <c r="AA106" i="6"/>
  <c r="S106" i="6" s="1"/>
  <c r="V107" i="6"/>
  <c r="Z107" i="6"/>
  <c r="O107" i="6" s="1"/>
  <c r="T107" i="6" s="1"/>
  <c r="W107" i="6" s="1"/>
  <c r="AA107" i="6"/>
  <c r="S107" i="6" s="1"/>
  <c r="O108" i="6"/>
  <c r="T108" i="6" s="1"/>
  <c r="W108" i="6" s="1"/>
  <c r="V108" i="6"/>
  <c r="Z108" i="6"/>
  <c r="AA108" i="6"/>
  <c r="S108" i="6" s="1"/>
  <c r="S109" i="6"/>
  <c r="V109" i="6"/>
  <c r="Z109" i="6"/>
  <c r="O109" i="6" s="1"/>
  <c r="T109" i="6" s="1"/>
  <c r="W109" i="6" s="1"/>
  <c r="AA109" i="6"/>
  <c r="O110" i="6"/>
  <c r="T110" i="6"/>
  <c r="W110" i="6" s="1"/>
  <c r="V110" i="6"/>
  <c r="Z110" i="6"/>
  <c r="AA110" i="6"/>
  <c r="S110" i="6" s="1"/>
  <c r="V111" i="6"/>
  <c r="Z111" i="6"/>
  <c r="O111" i="6" s="1"/>
  <c r="T111" i="6" s="1"/>
  <c r="W111" i="6" s="1"/>
  <c r="AA111" i="6"/>
  <c r="S111" i="6" s="1"/>
  <c r="O112" i="6"/>
  <c r="V112" i="6"/>
  <c r="Z112" i="6"/>
  <c r="AA112" i="6"/>
  <c r="S112" i="6" s="1"/>
  <c r="V113" i="6"/>
  <c r="Z113" i="6"/>
  <c r="O113" i="6" s="1"/>
  <c r="AA113" i="6"/>
  <c r="S113" i="6" s="1"/>
  <c r="O114" i="6"/>
  <c r="T114" i="6"/>
  <c r="W114" i="6" s="1"/>
  <c r="V114" i="6"/>
  <c r="Z114" i="6"/>
  <c r="AA114" i="6"/>
  <c r="S114" i="6" s="1"/>
  <c r="S115" i="6"/>
  <c r="V115" i="6"/>
  <c r="Z115" i="6"/>
  <c r="O115" i="6" s="1"/>
  <c r="T115" i="6" s="1"/>
  <c r="W115" i="6" s="1"/>
  <c r="AA115" i="6"/>
  <c r="V116" i="6"/>
  <c r="Z116" i="6"/>
  <c r="O116" i="6" s="1"/>
  <c r="T116" i="6" s="1"/>
  <c r="W116" i="6" s="1"/>
  <c r="AA116" i="6"/>
  <c r="S116" i="6" s="1"/>
  <c r="V117" i="6"/>
  <c r="Z117" i="6"/>
  <c r="O117" i="6" s="1"/>
  <c r="T117" i="6" s="1"/>
  <c r="W117" i="6" s="1"/>
  <c r="AA117" i="6"/>
  <c r="S117" i="6" s="1"/>
  <c r="T118" i="6"/>
  <c r="W118" i="6" s="1"/>
  <c r="V118" i="6"/>
  <c r="Z118" i="6"/>
  <c r="O118" i="6" s="1"/>
  <c r="AA118" i="6"/>
  <c r="S118" i="6" s="1"/>
  <c r="V119" i="6"/>
  <c r="Z119" i="6"/>
  <c r="O119" i="6" s="1"/>
  <c r="T119" i="6" s="1"/>
  <c r="W119" i="6" s="1"/>
  <c r="AA119" i="6"/>
  <c r="S119" i="6" s="1"/>
  <c r="V120" i="6"/>
  <c r="Z120" i="6"/>
  <c r="O120" i="6" s="1"/>
  <c r="AA120" i="6"/>
  <c r="S120" i="6" s="1"/>
  <c r="S121" i="6"/>
  <c r="V121" i="6"/>
  <c r="Z121" i="6"/>
  <c r="O121" i="6" s="1"/>
  <c r="AA121" i="6"/>
  <c r="V122" i="6"/>
  <c r="Z122" i="6"/>
  <c r="O122" i="6" s="1"/>
  <c r="AA122" i="6"/>
  <c r="S122" i="6" s="1"/>
  <c r="T122" i="6" s="1"/>
  <c r="W122" i="6" s="1"/>
  <c r="V123" i="6"/>
  <c r="Z123" i="6"/>
  <c r="O123" i="6" s="1"/>
  <c r="T123" i="6" s="1"/>
  <c r="W123" i="6" s="1"/>
  <c r="AA123" i="6"/>
  <c r="S123" i="6" s="1"/>
  <c r="V124" i="6"/>
  <c r="Z124" i="6"/>
  <c r="O124" i="6" s="1"/>
  <c r="AA124" i="6"/>
  <c r="S124" i="6" s="1"/>
  <c r="S125" i="6"/>
  <c r="V125" i="6"/>
  <c r="Z125" i="6"/>
  <c r="O125" i="6" s="1"/>
  <c r="T125" i="6" s="1"/>
  <c r="W125" i="6" s="1"/>
  <c r="AA125" i="6"/>
  <c r="O126" i="6"/>
  <c r="V126" i="6"/>
  <c r="W126" i="6"/>
  <c r="Z126" i="6"/>
  <c r="AA126" i="6"/>
  <c r="S126" i="6" s="1"/>
  <c r="T126" i="6" s="1"/>
  <c r="V127" i="6"/>
  <c r="Z127" i="6"/>
  <c r="O127" i="6" s="1"/>
  <c r="AA127" i="6"/>
  <c r="S127" i="6" s="1"/>
  <c r="O128" i="6"/>
  <c r="T128" i="6"/>
  <c r="W128" i="6" s="1"/>
  <c r="V128" i="6"/>
  <c r="Z128" i="6"/>
  <c r="AA128" i="6"/>
  <c r="S128" i="6" s="1"/>
  <c r="S129" i="6"/>
  <c r="V129" i="6"/>
  <c r="Z129" i="6"/>
  <c r="O129" i="6" s="1"/>
  <c r="T129" i="6" s="1"/>
  <c r="W129" i="6" s="1"/>
  <c r="AA129" i="6"/>
  <c r="O130" i="6"/>
  <c r="V130" i="6"/>
  <c r="Z130" i="6"/>
  <c r="AA130" i="6"/>
  <c r="S130" i="6" s="1"/>
  <c r="T130" i="6" s="1"/>
  <c r="W130" i="6" s="1"/>
  <c r="S131" i="6"/>
  <c r="V131" i="6"/>
  <c r="Z131" i="6"/>
  <c r="O131" i="6" s="1"/>
  <c r="AA131" i="6"/>
  <c r="O132" i="6"/>
  <c r="T132" i="6" s="1"/>
  <c r="W132" i="6" s="1"/>
  <c r="V132" i="6"/>
  <c r="Z132" i="6"/>
  <c r="AA132" i="6"/>
  <c r="S132" i="6" s="1"/>
  <c r="S133" i="6"/>
  <c r="V133" i="6"/>
  <c r="Z133" i="6"/>
  <c r="O133" i="6" s="1"/>
  <c r="T133" i="6" s="1"/>
  <c r="W133" i="6" s="1"/>
  <c r="AA133" i="6"/>
  <c r="O134" i="6"/>
  <c r="V134" i="6"/>
  <c r="W134" i="6"/>
  <c r="Z134" i="6"/>
  <c r="AA134" i="6"/>
  <c r="S134" i="6" s="1"/>
  <c r="T134" i="6" s="1"/>
  <c r="V135" i="6"/>
  <c r="Z135" i="6"/>
  <c r="O135" i="6" s="1"/>
  <c r="AA135" i="6"/>
  <c r="S135" i="6" s="1"/>
  <c r="T136" i="6"/>
  <c r="W136" i="6" s="1"/>
  <c r="V136" i="6"/>
  <c r="Z136" i="6"/>
  <c r="O136" i="6" s="1"/>
  <c r="AA136" i="6"/>
  <c r="S136" i="6" s="1"/>
  <c r="V137" i="6"/>
  <c r="Z137" i="6"/>
  <c r="O137" i="6" s="1"/>
  <c r="T137" i="6" s="1"/>
  <c r="W137" i="6" s="1"/>
  <c r="AA137" i="6"/>
  <c r="S137" i="6" s="1"/>
  <c r="V138" i="6"/>
  <c r="Z138" i="6"/>
  <c r="O138" i="6" s="1"/>
  <c r="AA138" i="6"/>
  <c r="S138" i="6" s="1"/>
  <c r="T138" i="6" s="1"/>
  <c r="W138" i="6" s="1"/>
  <c r="S139" i="6"/>
  <c r="V139" i="6"/>
  <c r="Z139" i="6"/>
  <c r="O139" i="6" s="1"/>
  <c r="AA139" i="6"/>
  <c r="V140" i="6"/>
  <c r="Z140" i="6"/>
  <c r="O140" i="6" s="1"/>
  <c r="T140" i="6" s="1"/>
  <c r="W140" i="6" s="1"/>
  <c r="AA140" i="6"/>
  <c r="S140" i="6" s="1"/>
  <c r="V141" i="6"/>
  <c r="Z141" i="6"/>
  <c r="O141" i="6" s="1"/>
  <c r="AA141" i="6"/>
  <c r="S141" i="6" s="1"/>
  <c r="T142" i="6"/>
  <c r="W142" i="6" s="1"/>
  <c r="V142" i="6"/>
  <c r="Z142" i="6"/>
  <c r="O142" i="6" s="1"/>
  <c r="AA142" i="6"/>
  <c r="S142" i="6" s="1"/>
  <c r="V143" i="6"/>
  <c r="Z143" i="6"/>
  <c r="O143" i="6" s="1"/>
  <c r="T143" i="6" s="1"/>
  <c r="W143" i="6" s="1"/>
  <c r="AA143" i="6"/>
  <c r="S143" i="6" s="1"/>
  <c r="V144" i="6"/>
  <c r="Z144" i="6"/>
  <c r="O144" i="6" s="1"/>
  <c r="T144" i="6" s="1"/>
  <c r="W144" i="6" s="1"/>
  <c r="AA144" i="6"/>
  <c r="S144" i="6" s="1"/>
  <c r="V145" i="6"/>
  <c r="Z145" i="6"/>
  <c r="O145" i="6" s="1"/>
  <c r="AA145" i="6"/>
  <c r="S145" i="6" s="1"/>
  <c r="T145" i="6" s="1"/>
  <c r="W145" i="6" s="1"/>
  <c r="T146" i="6"/>
  <c r="W146" i="6" s="1"/>
  <c r="V146" i="6"/>
  <c r="Z146" i="6"/>
  <c r="O146" i="6" s="1"/>
  <c r="AA146" i="6"/>
  <c r="S146" i="6" s="1"/>
  <c r="O147" i="6"/>
  <c r="V147" i="6"/>
  <c r="Z147" i="6"/>
  <c r="AA147" i="6"/>
  <c r="S147" i="6" s="1"/>
  <c r="V148" i="6"/>
  <c r="Z148" i="6"/>
  <c r="O148" i="6" s="1"/>
  <c r="T148" i="6" s="1"/>
  <c r="W148" i="6" s="1"/>
  <c r="AA148" i="6"/>
  <c r="S148" i="6" s="1"/>
  <c r="V149" i="6"/>
  <c r="Z149" i="6"/>
  <c r="O149" i="6" s="1"/>
  <c r="AA149" i="6"/>
  <c r="S149" i="6" s="1"/>
  <c r="T149" i="6" s="1"/>
  <c r="W149" i="6" s="1"/>
  <c r="T150" i="6"/>
  <c r="W150" i="6" s="1"/>
  <c r="V150" i="6"/>
  <c r="Z150" i="6"/>
  <c r="O150" i="6" s="1"/>
  <c r="AA150" i="6"/>
  <c r="S150" i="6" s="1"/>
  <c r="O151" i="6"/>
  <c r="V151" i="6"/>
  <c r="Z151" i="6"/>
  <c r="AA151" i="6"/>
  <c r="S151" i="6" s="1"/>
  <c r="V152" i="6"/>
  <c r="Z152" i="6"/>
  <c r="O152" i="6" s="1"/>
  <c r="T152" i="6" s="1"/>
  <c r="W152" i="6" s="1"/>
  <c r="AA152" i="6"/>
  <c r="S152" i="6" s="1"/>
  <c r="V153" i="6"/>
  <c r="Z153" i="6"/>
  <c r="O153" i="6" s="1"/>
  <c r="AA153" i="6"/>
  <c r="S153" i="6" s="1"/>
  <c r="T153" i="6" s="1"/>
  <c r="W153" i="6" s="1"/>
  <c r="T154" i="6"/>
  <c r="W154" i="6" s="1"/>
  <c r="V154" i="6"/>
  <c r="Z154" i="6"/>
  <c r="O154" i="6" s="1"/>
  <c r="AA154" i="6"/>
  <c r="S154" i="6" s="1"/>
  <c r="V155" i="6"/>
  <c r="Z155" i="6"/>
  <c r="O155" i="6" s="1"/>
  <c r="AA155" i="6"/>
  <c r="S155" i="6" s="1"/>
  <c r="V156" i="6"/>
  <c r="Z156" i="6"/>
  <c r="O156" i="6" s="1"/>
  <c r="T156" i="6" s="1"/>
  <c r="W156" i="6" s="1"/>
  <c r="AA156" i="6"/>
  <c r="S156" i="6" s="1"/>
  <c r="V157" i="6"/>
  <c r="Z157" i="6"/>
  <c r="O157" i="6" s="1"/>
  <c r="AA157" i="6"/>
  <c r="S157" i="6" s="1"/>
  <c r="T157" i="6" s="1"/>
  <c r="W157" i="6" s="1"/>
  <c r="T158" i="6"/>
  <c r="W158" i="6" s="1"/>
  <c r="V158" i="6"/>
  <c r="Z158" i="6"/>
  <c r="O158" i="6" s="1"/>
  <c r="AA158" i="6"/>
  <c r="S158" i="6" s="1"/>
  <c r="V159" i="6"/>
  <c r="Z159" i="6"/>
  <c r="O159" i="6" s="1"/>
  <c r="AA159" i="6"/>
  <c r="S159" i="6" s="1"/>
  <c r="V160" i="6"/>
  <c r="Z160" i="6"/>
  <c r="O160" i="6" s="1"/>
  <c r="T160" i="6" s="1"/>
  <c r="W160" i="6" s="1"/>
  <c r="AA160" i="6"/>
  <c r="S160" i="6" s="1"/>
  <c r="V161" i="6"/>
  <c r="Z161" i="6"/>
  <c r="O161" i="6" s="1"/>
  <c r="AA161" i="6"/>
  <c r="S161" i="6" s="1"/>
  <c r="T161" i="6" s="1"/>
  <c r="W161" i="6" s="1"/>
  <c r="T162" i="6"/>
  <c r="W162" i="6" s="1"/>
  <c r="V162" i="6"/>
  <c r="Z162" i="6"/>
  <c r="O162" i="6" s="1"/>
  <c r="AA162" i="6"/>
  <c r="S162" i="6" s="1"/>
  <c r="O163" i="6"/>
  <c r="V163" i="6"/>
  <c r="Z163" i="6"/>
  <c r="AA163" i="6"/>
  <c r="S163" i="6" s="1"/>
  <c r="S164" i="6"/>
  <c r="V164" i="6"/>
  <c r="Z164" i="6"/>
  <c r="O164" i="6" s="1"/>
  <c r="T164" i="6" s="1"/>
  <c r="W164" i="6" s="1"/>
  <c r="AA164" i="6"/>
  <c r="V165" i="6"/>
  <c r="Z165" i="6"/>
  <c r="O165" i="6" s="1"/>
  <c r="AA165" i="6"/>
  <c r="S165" i="6" s="1"/>
  <c r="T165" i="6" s="1"/>
  <c r="W165" i="6" s="1"/>
  <c r="T166" i="6"/>
  <c r="W166" i="6" s="1"/>
  <c r="V166" i="6"/>
  <c r="Z166" i="6"/>
  <c r="O166" i="6" s="1"/>
  <c r="AA166" i="6"/>
  <c r="S166" i="6" s="1"/>
  <c r="O167" i="6"/>
  <c r="V167" i="6"/>
  <c r="Z167" i="6"/>
  <c r="AA167" i="6"/>
  <c r="S167" i="6" s="1"/>
  <c r="V168" i="6"/>
  <c r="Z168" i="6"/>
  <c r="O168" i="6" s="1"/>
  <c r="T168" i="6" s="1"/>
  <c r="W168" i="6" s="1"/>
  <c r="AA168" i="6"/>
  <c r="S168" i="6" s="1"/>
  <c r="V169" i="6"/>
  <c r="Z169" i="6"/>
  <c r="O169" i="6" s="1"/>
  <c r="AA169" i="6"/>
  <c r="S169" i="6" s="1"/>
  <c r="T169" i="6" s="1"/>
  <c r="W169" i="6" s="1"/>
  <c r="T170" i="6"/>
  <c r="W170" i="6" s="1"/>
  <c r="V170" i="6"/>
  <c r="Z170" i="6"/>
  <c r="O170" i="6" s="1"/>
  <c r="AA170" i="6"/>
  <c r="S170" i="6" s="1"/>
  <c r="V171" i="6"/>
  <c r="Z171" i="6"/>
  <c r="O171" i="6" s="1"/>
  <c r="AA171" i="6"/>
  <c r="S171" i="6" s="1"/>
  <c r="V172" i="6"/>
  <c r="Z172" i="6"/>
  <c r="O172" i="6" s="1"/>
  <c r="T172" i="6" s="1"/>
  <c r="W172" i="6" s="1"/>
  <c r="AA172" i="6"/>
  <c r="S172" i="6" s="1"/>
  <c r="V173" i="6"/>
  <c r="Z173" i="6"/>
  <c r="O173" i="6" s="1"/>
  <c r="AA173" i="6"/>
  <c r="S173" i="6" s="1"/>
  <c r="T173" i="6" s="1"/>
  <c r="W173" i="6" s="1"/>
  <c r="T174" i="6"/>
  <c r="W174" i="6" s="1"/>
  <c r="V174" i="6"/>
  <c r="Z174" i="6"/>
  <c r="O174" i="6" s="1"/>
  <c r="AA174" i="6"/>
  <c r="S174" i="6" s="1"/>
  <c r="V175" i="6"/>
  <c r="Z175" i="6"/>
  <c r="O175" i="6" s="1"/>
  <c r="AA175" i="6"/>
  <c r="S175" i="6" s="1"/>
  <c r="V176" i="6"/>
  <c r="Z176" i="6"/>
  <c r="O176" i="6" s="1"/>
  <c r="T176" i="6" s="1"/>
  <c r="W176" i="6" s="1"/>
  <c r="AA176" i="6"/>
  <c r="S176" i="6" s="1"/>
  <c r="V177" i="6"/>
  <c r="Z177" i="6"/>
  <c r="O177" i="6" s="1"/>
  <c r="AA177" i="6"/>
  <c r="S177" i="6" s="1"/>
  <c r="T177" i="6" s="1"/>
  <c r="W177" i="6" s="1"/>
  <c r="T178" i="6"/>
  <c r="W178" i="6" s="1"/>
  <c r="V178" i="6"/>
  <c r="Z178" i="6"/>
  <c r="O178" i="6" s="1"/>
  <c r="AA178" i="6"/>
  <c r="S178" i="6" s="1"/>
  <c r="O179" i="6"/>
  <c r="V179" i="6"/>
  <c r="Z179" i="6"/>
  <c r="AA179" i="6"/>
  <c r="S179" i="6" s="1"/>
  <c r="V180" i="6"/>
  <c r="Z180" i="6"/>
  <c r="O180" i="6" s="1"/>
  <c r="T180" i="6" s="1"/>
  <c r="W180" i="6" s="1"/>
  <c r="AA180" i="6"/>
  <c r="S180" i="6" s="1"/>
  <c r="V181" i="6"/>
  <c r="Z181" i="6"/>
  <c r="O181" i="6" s="1"/>
  <c r="AA181" i="6"/>
  <c r="S181" i="6" s="1"/>
  <c r="T181" i="6" s="1"/>
  <c r="W181" i="6" s="1"/>
  <c r="T182" i="6"/>
  <c r="W182" i="6" s="1"/>
  <c r="V182" i="6"/>
  <c r="Z182" i="6"/>
  <c r="O182" i="6" s="1"/>
  <c r="AA182" i="6"/>
  <c r="S182" i="6" s="1"/>
  <c r="O183" i="6"/>
  <c r="V183" i="6"/>
  <c r="Z183" i="6"/>
  <c r="AA183" i="6"/>
  <c r="S183" i="6" s="1"/>
  <c r="V184" i="6"/>
  <c r="Z184" i="6"/>
  <c r="O184" i="6" s="1"/>
  <c r="T184" i="6" s="1"/>
  <c r="W184" i="6" s="1"/>
  <c r="AA184" i="6"/>
  <c r="S184" i="6" s="1"/>
  <c r="V185" i="6"/>
  <c r="Z185" i="6"/>
  <c r="O185" i="6" s="1"/>
  <c r="AA185" i="6"/>
  <c r="S185" i="6" s="1"/>
  <c r="T185" i="6" s="1"/>
  <c r="W185" i="6" s="1"/>
  <c r="T186" i="6"/>
  <c r="W186" i="6" s="1"/>
  <c r="V186" i="6"/>
  <c r="Z186" i="6"/>
  <c r="O186" i="6" s="1"/>
  <c r="AA186" i="6"/>
  <c r="S186" i="6" s="1"/>
  <c r="V187" i="6"/>
  <c r="Z187" i="6"/>
  <c r="O187" i="6" s="1"/>
  <c r="AA187" i="6"/>
  <c r="S187" i="6" s="1"/>
  <c r="V188" i="6"/>
  <c r="Z188" i="6"/>
  <c r="O188" i="6" s="1"/>
  <c r="T188" i="6" s="1"/>
  <c r="W188" i="6" s="1"/>
  <c r="AA188" i="6"/>
  <c r="S188" i="6" s="1"/>
  <c r="V189" i="6"/>
  <c r="Z189" i="6"/>
  <c r="O189" i="6" s="1"/>
  <c r="AA189" i="6"/>
  <c r="S189" i="6" s="1"/>
  <c r="T189" i="6" s="1"/>
  <c r="W189" i="6" s="1"/>
  <c r="T190" i="6"/>
  <c r="W190" i="6" s="1"/>
  <c r="V190" i="6"/>
  <c r="Z190" i="6"/>
  <c r="O190" i="6" s="1"/>
  <c r="AA190" i="6"/>
  <c r="S190" i="6" s="1"/>
  <c r="V191" i="6"/>
  <c r="Z191" i="6"/>
  <c r="O191" i="6" s="1"/>
  <c r="AA191" i="6"/>
  <c r="S191" i="6" s="1"/>
  <c r="V192" i="6"/>
  <c r="Z192" i="6"/>
  <c r="O192" i="6" s="1"/>
  <c r="T192" i="6" s="1"/>
  <c r="W192" i="6" s="1"/>
  <c r="AA192" i="6"/>
  <c r="S192" i="6" s="1"/>
  <c r="V193" i="6"/>
  <c r="Z193" i="6"/>
  <c r="O193" i="6" s="1"/>
  <c r="AA193" i="6"/>
  <c r="S193" i="6" s="1"/>
  <c r="T193" i="6" s="1"/>
  <c r="W193" i="6" s="1"/>
  <c r="T194" i="6"/>
  <c r="W194" i="6" s="1"/>
  <c r="V194" i="6"/>
  <c r="Z194" i="6"/>
  <c r="O194" i="6" s="1"/>
  <c r="AA194" i="6"/>
  <c r="S194" i="6" s="1"/>
  <c r="O195" i="6"/>
  <c r="V195" i="6"/>
  <c r="Z195" i="6"/>
  <c r="AA195" i="6"/>
  <c r="S195" i="6" s="1"/>
  <c r="S196" i="6"/>
  <c r="V196" i="6"/>
  <c r="Z196" i="6"/>
  <c r="O196" i="6" s="1"/>
  <c r="T196" i="6" s="1"/>
  <c r="W196" i="6" s="1"/>
  <c r="AA196" i="6"/>
  <c r="V197" i="6"/>
  <c r="Z197" i="6"/>
  <c r="O197" i="6" s="1"/>
  <c r="AA197" i="6"/>
  <c r="S197" i="6" s="1"/>
  <c r="T197" i="6" s="1"/>
  <c r="W197" i="6" s="1"/>
  <c r="T198" i="6"/>
  <c r="W198" i="6" s="1"/>
  <c r="V198" i="6"/>
  <c r="Z198" i="6"/>
  <c r="O198" i="6" s="1"/>
  <c r="AA198" i="6"/>
  <c r="S198" i="6" s="1"/>
  <c r="O199" i="6"/>
  <c r="V199" i="6"/>
  <c r="Z199" i="6"/>
  <c r="AA199" i="6"/>
  <c r="S199" i="6" s="1"/>
  <c r="V200" i="6"/>
  <c r="Z200" i="6"/>
  <c r="O200" i="6" s="1"/>
  <c r="T200" i="6" s="1"/>
  <c r="W200" i="6" s="1"/>
  <c r="AA200" i="6"/>
  <c r="S200" i="6" s="1"/>
  <c r="V201" i="6"/>
  <c r="Z201" i="6"/>
  <c r="O201" i="6" s="1"/>
  <c r="AA201" i="6"/>
  <c r="S201" i="6" s="1"/>
  <c r="T201" i="6" s="1"/>
  <c r="W201" i="6" s="1"/>
  <c r="T202" i="6"/>
  <c r="W202" i="6" s="1"/>
  <c r="V202" i="6"/>
  <c r="Z202" i="6"/>
  <c r="O202" i="6" s="1"/>
  <c r="AA202" i="6"/>
  <c r="S202" i="6" s="1"/>
  <c r="O203" i="6"/>
  <c r="T203" i="6" s="1"/>
  <c r="W203" i="6" s="1"/>
  <c r="V203" i="6"/>
  <c r="Z203" i="6"/>
  <c r="AA203" i="6"/>
  <c r="S203" i="6" s="1"/>
  <c r="V204" i="6"/>
  <c r="Z204" i="6"/>
  <c r="O204" i="6" s="1"/>
  <c r="T204" i="6" s="1"/>
  <c r="W204" i="6" s="1"/>
  <c r="AA204" i="6"/>
  <c r="S204" i="6" s="1"/>
  <c r="V205" i="6"/>
  <c r="Z205" i="6"/>
  <c r="O205" i="6" s="1"/>
  <c r="AA205" i="6"/>
  <c r="S205" i="6" s="1"/>
  <c r="T205" i="6" s="1"/>
  <c r="W205" i="6" s="1"/>
  <c r="V206" i="6"/>
  <c r="Z206" i="6"/>
  <c r="O206" i="6" s="1"/>
  <c r="AA206" i="6"/>
  <c r="S206" i="6" s="1"/>
  <c r="O207" i="6"/>
  <c r="T207" i="6" s="1"/>
  <c r="W207" i="6" s="1"/>
  <c r="V207" i="6"/>
  <c r="Z207" i="6"/>
  <c r="AA207" i="6"/>
  <c r="S207" i="6" s="1"/>
  <c r="V208" i="6"/>
  <c r="Z208" i="6"/>
  <c r="O208" i="6" s="1"/>
  <c r="T208" i="6" s="1"/>
  <c r="W208" i="6" s="1"/>
  <c r="AA208" i="6"/>
  <c r="S208" i="6" s="1"/>
  <c r="V209" i="6"/>
  <c r="Z209" i="6"/>
  <c r="O209" i="6" s="1"/>
  <c r="T209" i="6" s="1"/>
  <c r="W209" i="6" s="1"/>
  <c r="AA209" i="6"/>
  <c r="S209" i="6" s="1"/>
  <c r="V210" i="6"/>
  <c r="Z210" i="6"/>
  <c r="O210" i="6" s="1"/>
  <c r="AA210" i="6"/>
  <c r="S210" i="6" s="1"/>
  <c r="S211" i="6"/>
  <c r="V211" i="6"/>
  <c r="Z211" i="6"/>
  <c r="O211" i="6" s="1"/>
  <c r="T211" i="6" s="1"/>
  <c r="W211" i="6" s="1"/>
  <c r="AA211" i="6"/>
  <c r="S212" i="6"/>
  <c r="V212" i="6"/>
  <c r="Z212" i="6"/>
  <c r="O212" i="6" s="1"/>
  <c r="T212" i="6" s="1"/>
  <c r="W212" i="6" s="1"/>
  <c r="AA212" i="6"/>
  <c r="V213" i="6"/>
  <c r="Z213" i="6"/>
  <c r="O213" i="6" s="1"/>
  <c r="T213" i="6" s="1"/>
  <c r="W213" i="6" s="1"/>
  <c r="AA213" i="6"/>
  <c r="S213" i="6" s="1"/>
  <c r="V214" i="6"/>
  <c r="Z214" i="6"/>
  <c r="O214" i="6" s="1"/>
  <c r="AA214" i="6"/>
  <c r="S214" i="6" s="1"/>
  <c r="V215" i="6"/>
  <c r="Z215" i="6"/>
  <c r="O215" i="6" s="1"/>
  <c r="T215" i="6" s="1"/>
  <c r="W215" i="6" s="1"/>
  <c r="AA215" i="6"/>
  <c r="S215" i="6" s="1"/>
  <c r="V216" i="6"/>
  <c r="Z216" i="6"/>
  <c r="O216" i="6" s="1"/>
  <c r="T216" i="6" s="1"/>
  <c r="W216" i="6" s="1"/>
  <c r="AA216" i="6"/>
  <c r="S216" i="6" s="1"/>
  <c r="V217" i="6"/>
  <c r="Z217" i="6"/>
  <c r="O217" i="6" s="1"/>
  <c r="T217" i="6" s="1"/>
  <c r="W217" i="6" s="1"/>
  <c r="AA217" i="6"/>
  <c r="S217" i="6" s="1"/>
  <c r="V218" i="6"/>
  <c r="Z218" i="6"/>
  <c r="O218" i="6" s="1"/>
  <c r="AA218" i="6"/>
  <c r="S218" i="6" s="1"/>
  <c r="S219" i="6"/>
  <c r="V219" i="6"/>
  <c r="Z219" i="6"/>
  <c r="O219" i="6" s="1"/>
  <c r="T219" i="6" s="1"/>
  <c r="W219" i="6" s="1"/>
  <c r="AA219" i="6"/>
  <c r="S220" i="6"/>
  <c r="V220" i="6"/>
  <c r="Z220" i="6"/>
  <c r="O220" i="6" s="1"/>
  <c r="T220" i="6" s="1"/>
  <c r="W220" i="6" s="1"/>
  <c r="AA220" i="6"/>
  <c r="V221" i="6"/>
  <c r="Z221" i="6"/>
  <c r="O221" i="6" s="1"/>
  <c r="T221" i="6" s="1"/>
  <c r="W221" i="6" s="1"/>
  <c r="AA221" i="6"/>
  <c r="S221" i="6" s="1"/>
  <c r="V222" i="6"/>
  <c r="Z222" i="6"/>
  <c r="O222" i="6" s="1"/>
  <c r="AA222" i="6"/>
  <c r="S222" i="6" s="1"/>
  <c r="V223" i="6"/>
  <c r="Z223" i="6"/>
  <c r="O223" i="6" s="1"/>
  <c r="T223" i="6" s="1"/>
  <c r="W223" i="6" s="1"/>
  <c r="AA223" i="6"/>
  <c r="S223" i="6" s="1"/>
  <c r="V224" i="6"/>
  <c r="Z224" i="6"/>
  <c r="O224" i="6" s="1"/>
  <c r="T224" i="6" s="1"/>
  <c r="W224" i="6" s="1"/>
  <c r="AA224" i="6"/>
  <c r="S224" i="6" s="1"/>
  <c r="V225" i="6"/>
  <c r="Z225" i="6"/>
  <c r="O225" i="6" s="1"/>
  <c r="T225" i="6" s="1"/>
  <c r="W225" i="6" s="1"/>
  <c r="AA225" i="6"/>
  <c r="S225" i="6" s="1"/>
  <c r="V226" i="6"/>
  <c r="Z226" i="6"/>
  <c r="O226" i="6" s="1"/>
  <c r="AA226" i="6"/>
  <c r="S226" i="6" s="1"/>
  <c r="S227" i="6"/>
  <c r="V227" i="6"/>
  <c r="Z227" i="6"/>
  <c r="O227" i="6" s="1"/>
  <c r="T227" i="6" s="1"/>
  <c r="W227" i="6" s="1"/>
  <c r="AA227" i="6"/>
  <c r="S228" i="6"/>
  <c r="V228" i="6"/>
  <c r="Z228" i="6"/>
  <c r="O228" i="6" s="1"/>
  <c r="T228" i="6" s="1"/>
  <c r="W228" i="6" s="1"/>
  <c r="AA228" i="6"/>
  <c r="V229" i="6"/>
  <c r="Z229" i="6"/>
  <c r="O229" i="6" s="1"/>
  <c r="T229" i="6" s="1"/>
  <c r="W229" i="6" s="1"/>
  <c r="AA229" i="6"/>
  <c r="S229" i="6" s="1"/>
  <c r="V230" i="6"/>
  <c r="Z230" i="6"/>
  <c r="O230" i="6" s="1"/>
  <c r="AA230" i="6"/>
  <c r="S230" i="6" s="1"/>
  <c r="V231" i="6"/>
  <c r="Z231" i="6"/>
  <c r="O231" i="6" s="1"/>
  <c r="T231" i="6" s="1"/>
  <c r="W231" i="6" s="1"/>
  <c r="AA231" i="6"/>
  <c r="S231" i="6" s="1"/>
  <c r="V232" i="6"/>
  <c r="Z232" i="6"/>
  <c r="O232" i="6" s="1"/>
  <c r="T232" i="6" s="1"/>
  <c r="W232" i="6" s="1"/>
  <c r="AA232" i="6"/>
  <c r="S232" i="6" s="1"/>
  <c r="V233" i="6"/>
  <c r="Z233" i="6"/>
  <c r="O233" i="6" s="1"/>
  <c r="T233" i="6" s="1"/>
  <c r="W233" i="6" s="1"/>
  <c r="AA233" i="6"/>
  <c r="S233" i="6" s="1"/>
  <c r="V234" i="6"/>
  <c r="Z234" i="6"/>
  <c r="O234" i="6" s="1"/>
  <c r="AA234" i="6"/>
  <c r="S234" i="6" s="1"/>
  <c r="S235" i="6"/>
  <c r="V235" i="6"/>
  <c r="Z235" i="6"/>
  <c r="O235" i="6" s="1"/>
  <c r="T235" i="6" s="1"/>
  <c r="W235" i="6" s="1"/>
  <c r="AA235" i="6"/>
  <c r="S236" i="6"/>
  <c r="V236" i="6"/>
  <c r="Z236" i="6"/>
  <c r="O236" i="6" s="1"/>
  <c r="T236" i="6" s="1"/>
  <c r="W236" i="6" s="1"/>
  <c r="AA236" i="6"/>
  <c r="V237" i="6"/>
  <c r="Z237" i="6"/>
  <c r="O237" i="6" s="1"/>
  <c r="T237" i="6" s="1"/>
  <c r="W237" i="6" s="1"/>
  <c r="AA237" i="6"/>
  <c r="S237" i="6" s="1"/>
  <c r="V238" i="6"/>
  <c r="Z238" i="6"/>
  <c r="O238" i="6" s="1"/>
  <c r="AA238" i="6"/>
  <c r="S238" i="6" s="1"/>
  <c r="V239" i="6"/>
  <c r="Z239" i="6"/>
  <c r="O239" i="6" s="1"/>
  <c r="T239" i="6" s="1"/>
  <c r="W239" i="6" s="1"/>
  <c r="AA239" i="6"/>
  <c r="S239" i="6" s="1"/>
  <c r="V240" i="6"/>
  <c r="Z240" i="6"/>
  <c r="O240" i="6" s="1"/>
  <c r="T240" i="6" s="1"/>
  <c r="W240" i="6" s="1"/>
  <c r="AA240" i="6"/>
  <c r="S240" i="6" s="1"/>
  <c r="V241" i="6"/>
  <c r="Z241" i="6"/>
  <c r="O241" i="6" s="1"/>
  <c r="T241" i="6" s="1"/>
  <c r="W241" i="6" s="1"/>
  <c r="AA241" i="6"/>
  <c r="S241" i="6" s="1"/>
  <c r="V242" i="6"/>
  <c r="Z242" i="6"/>
  <c r="O242" i="6" s="1"/>
  <c r="AA242" i="6"/>
  <c r="S242" i="6" s="1"/>
  <c r="S243" i="6"/>
  <c r="V243" i="6"/>
  <c r="Z243" i="6"/>
  <c r="O243" i="6" s="1"/>
  <c r="T243" i="6" s="1"/>
  <c r="W243" i="6" s="1"/>
  <c r="AA243" i="6"/>
  <c r="S244" i="6"/>
  <c r="V244" i="6"/>
  <c r="Z244" i="6"/>
  <c r="O244" i="6" s="1"/>
  <c r="T244" i="6" s="1"/>
  <c r="W244" i="6" s="1"/>
  <c r="AA244" i="6"/>
  <c r="V245" i="6"/>
  <c r="Z245" i="6"/>
  <c r="O245" i="6" s="1"/>
  <c r="T245" i="6" s="1"/>
  <c r="W245" i="6" s="1"/>
  <c r="AA245" i="6"/>
  <c r="S245" i="6" s="1"/>
  <c r="V246" i="6"/>
  <c r="Z246" i="6"/>
  <c r="O246" i="6" s="1"/>
  <c r="AA246" i="6"/>
  <c r="S246" i="6" s="1"/>
  <c r="S247" i="6"/>
  <c r="V247" i="6"/>
  <c r="Z247" i="6"/>
  <c r="O247" i="6" s="1"/>
  <c r="T247" i="6" s="1"/>
  <c r="W247" i="6" s="1"/>
  <c r="AA247" i="6"/>
  <c r="S248" i="6"/>
  <c r="V248" i="6"/>
  <c r="Z248" i="6"/>
  <c r="O248" i="6" s="1"/>
  <c r="T248" i="6" s="1"/>
  <c r="W248" i="6" s="1"/>
  <c r="AA248" i="6"/>
  <c r="V249" i="6"/>
  <c r="Z249" i="6"/>
  <c r="O249" i="6" s="1"/>
  <c r="T249" i="6" s="1"/>
  <c r="W249" i="6" s="1"/>
  <c r="AA249" i="6"/>
  <c r="S249" i="6" s="1"/>
  <c r="V250" i="6"/>
  <c r="Z250" i="6"/>
  <c r="O250" i="6" s="1"/>
  <c r="AA250" i="6"/>
  <c r="S250" i="6" s="1"/>
  <c r="Z8" i="3"/>
  <c r="AA8" i="3"/>
  <c r="Z9" i="3"/>
  <c r="AA9" i="3"/>
  <c r="S9" i="3" s="1"/>
  <c r="Z10" i="3"/>
  <c r="AA10" i="3"/>
  <c r="Z11" i="3"/>
  <c r="O11" i="3" s="1"/>
  <c r="AA11" i="3"/>
  <c r="S11" i="3" s="1"/>
  <c r="Z12" i="3"/>
  <c r="AA12" i="3"/>
  <c r="Z13" i="3"/>
  <c r="AA13" i="3"/>
  <c r="S13" i="3" s="1"/>
  <c r="Z14" i="3"/>
  <c r="AA14" i="3"/>
  <c r="Z15" i="3"/>
  <c r="O15" i="3" s="1"/>
  <c r="AA15" i="3"/>
  <c r="S15" i="3" s="1"/>
  <c r="Z16" i="3"/>
  <c r="AA16" i="3"/>
  <c r="Z17" i="3"/>
  <c r="AA17" i="3"/>
  <c r="S17" i="3" s="1"/>
  <c r="Z18" i="3"/>
  <c r="AA18" i="3"/>
  <c r="Z19" i="3"/>
  <c r="O19" i="3" s="1"/>
  <c r="AA19" i="3"/>
  <c r="S19" i="3" s="1"/>
  <c r="Z20" i="3"/>
  <c r="AA20" i="3"/>
  <c r="Z21" i="3"/>
  <c r="AA21" i="3"/>
  <c r="S21" i="3" s="1"/>
  <c r="Z22" i="3"/>
  <c r="AA22" i="3"/>
  <c r="Z23" i="3"/>
  <c r="O23" i="3" s="1"/>
  <c r="AA23" i="3"/>
  <c r="S23" i="3" s="1"/>
  <c r="Z24" i="3"/>
  <c r="AA24" i="3"/>
  <c r="Z25" i="3"/>
  <c r="AA25" i="3"/>
  <c r="S25" i="3" s="1"/>
  <c r="Z26" i="3"/>
  <c r="AA26" i="3"/>
  <c r="Z27" i="3"/>
  <c r="O27" i="3" s="1"/>
  <c r="AA27" i="3"/>
  <c r="S27" i="3" s="1"/>
  <c r="Z28" i="3"/>
  <c r="AA28" i="3"/>
  <c r="Z29" i="3"/>
  <c r="AA29" i="3"/>
  <c r="S29" i="3" s="1"/>
  <c r="Z30" i="3"/>
  <c r="AA30" i="3"/>
  <c r="Z31" i="3"/>
  <c r="O31" i="3" s="1"/>
  <c r="AA31" i="3"/>
  <c r="S31" i="3" s="1"/>
  <c r="Z32" i="3"/>
  <c r="AA32" i="3"/>
  <c r="Z33" i="3"/>
  <c r="AA33" i="3"/>
  <c r="S33" i="3" s="1"/>
  <c r="Z34" i="3"/>
  <c r="AA34" i="3"/>
  <c r="Z35" i="3"/>
  <c r="O35" i="3" s="1"/>
  <c r="AA35" i="3"/>
  <c r="S35" i="3" s="1"/>
  <c r="Z36" i="3"/>
  <c r="AA36" i="3"/>
  <c r="Z37" i="3"/>
  <c r="AA37" i="3"/>
  <c r="S37" i="3" s="1"/>
  <c r="Z38" i="3"/>
  <c r="AA38" i="3"/>
  <c r="Z39" i="3"/>
  <c r="O39" i="3" s="1"/>
  <c r="AA39" i="3"/>
  <c r="S39" i="3" s="1"/>
  <c r="Z40" i="3"/>
  <c r="AA40" i="3"/>
  <c r="Z41" i="3"/>
  <c r="AA41" i="3"/>
  <c r="S41" i="3" s="1"/>
  <c r="Z42" i="3"/>
  <c r="AA42" i="3"/>
  <c r="Z43" i="3"/>
  <c r="O43" i="3" s="1"/>
  <c r="AA43" i="3"/>
  <c r="S43" i="3" s="1"/>
  <c r="Z44" i="3"/>
  <c r="AA44" i="3"/>
  <c r="Z45" i="3"/>
  <c r="AA45" i="3"/>
  <c r="S45" i="3" s="1"/>
  <c r="Z46" i="3"/>
  <c r="AA46" i="3"/>
  <c r="Z47" i="3"/>
  <c r="O47" i="3" s="1"/>
  <c r="AA47" i="3"/>
  <c r="S47" i="3" s="1"/>
  <c r="Z48" i="3"/>
  <c r="AA48" i="3"/>
  <c r="Z49" i="3"/>
  <c r="AA49" i="3"/>
  <c r="S49" i="3" s="1"/>
  <c r="Z50" i="3"/>
  <c r="AA50" i="3"/>
  <c r="Z51" i="3"/>
  <c r="O51" i="3" s="1"/>
  <c r="AA51" i="3"/>
  <c r="S51" i="3" s="1"/>
  <c r="Z52" i="3"/>
  <c r="AA52" i="3"/>
  <c r="Z53" i="3"/>
  <c r="AA53" i="3"/>
  <c r="S53" i="3" s="1"/>
  <c r="Z54" i="3"/>
  <c r="AA54" i="3"/>
  <c r="Z55" i="3"/>
  <c r="O55" i="3" s="1"/>
  <c r="AA55" i="3"/>
  <c r="S55" i="3" s="1"/>
  <c r="Z56" i="3"/>
  <c r="AA56" i="3"/>
  <c r="Z57" i="3"/>
  <c r="AA57" i="3"/>
  <c r="S57" i="3" s="1"/>
  <c r="Z58" i="3"/>
  <c r="AA58" i="3"/>
  <c r="Z59" i="3"/>
  <c r="O59" i="3" s="1"/>
  <c r="AA59" i="3"/>
  <c r="S59" i="3" s="1"/>
  <c r="Z60" i="3"/>
  <c r="AA60" i="3"/>
  <c r="Z61" i="3"/>
  <c r="AA61" i="3"/>
  <c r="S61" i="3" s="1"/>
  <c r="Z62" i="3"/>
  <c r="AA62" i="3"/>
  <c r="Z63" i="3"/>
  <c r="O63" i="3" s="1"/>
  <c r="AA63" i="3"/>
  <c r="S63" i="3" s="1"/>
  <c r="Z64" i="3"/>
  <c r="AA64" i="3"/>
  <c r="Z65" i="3"/>
  <c r="AA65" i="3"/>
  <c r="S65" i="3" s="1"/>
  <c r="Z66" i="3"/>
  <c r="AA66" i="3"/>
  <c r="Z67" i="3"/>
  <c r="O67" i="3" s="1"/>
  <c r="AA67" i="3"/>
  <c r="S67" i="3" s="1"/>
  <c r="Z68" i="3"/>
  <c r="AA68" i="3"/>
  <c r="Z69" i="3"/>
  <c r="AA69" i="3"/>
  <c r="S69" i="3" s="1"/>
  <c r="Z70" i="3"/>
  <c r="AA70" i="3"/>
  <c r="Z71" i="3"/>
  <c r="O71" i="3" s="1"/>
  <c r="AA71" i="3"/>
  <c r="S71" i="3" s="1"/>
  <c r="Z72" i="3"/>
  <c r="AA72" i="3"/>
  <c r="Z73" i="3"/>
  <c r="AA73" i="3"/>
  <c r="S73" i="3" s="1"/>
  <c r="Z74" i="3"/>
  <c r="AA74" i="3"/>
  <c r="Z75" i="3"/>
  <c r="O75" i="3" s="1"/>
  <c r="AA75" i="3"/>
  <c r="S75" i="3" s="1"/>
  <c r="Z76" i="3"/>
  <c r="AA76" i="3"/>
  <c r="Z77" i="3"/>
  <c r="AA77" i="3"/>
  <c r="S77" i="3" s="1"/>
  <c r="Z78" i="3"/>
  <c r="AA78" i="3"/>
  <c r="Z79" i="3"/>
  <c r="O79" i="3" s="1"/>
  <c r="AA79" i="3"/>
  <c r="S79" i="3" s="1"/>
  <c r="Z80" i="3"/>
  <c r="AA80" i="3"/>
  <c r="Z81" i="3"/>
  <c r="AA81" i="3"/>
  <c r="S81" i="3" s="1"/>
  <c r="Z82" i="3"/>
  <c r="AA82" i="3"/>
  <c r="Z83" i="3"/>
  <c r="O83" i="3" s="1"/>
  <c r="AA83" i="3"/>
  <c r="S83" i="3" s="1"/>
  <c r="Z84" i="3"/>
  <c r="AA84" i="3"/>
  <c r="Z85" i="3"/>
  <c r="AA85" i="3"/>
  <c r="S85" i="3" s="1"/>
  <c r="Z86" i="3"/>
  <c r="AA86" i="3"/>
  <c r="Z87" i="3"/>
  <c r="O87" i="3" s="1"/>
  <c r="AA87" i="3"/>
  <c r="S87" i="3" s="1"/>
  <c r="Z88" i="3"/>
  <c r="AA88" i="3"/>
  <c r="Z89" i="3"/>
  <c r="AA89" i="3"/>
  <c r="S89" i="3" s="1"/>
  <c r="Z90" i="3"/>
  <c r="AA90" i="3"/>
  <c r="Z91" i="3"/>
  <c r="O91" i="3" s="1"/>
  <c r="AA91" i="3"/>
  <c r="S91" i="3" s="1"/>
  <c r="Z92" i="3"/>
  <c r="AA92" i="3"/>
  <c r="Z93" i="3"/>
  <c r="AA93" i="3"/>
  <c r="S93" i="3" s="1"/>
  <c r="Z94" i="3"/>
  <c r="AA94" i="3"/>
  <c r="Z95" i="3"/>
  <c r="O95" i="3" s="1"/>
  <c r="AA95" i="3"/>
  <c r="S95" i="3" s="1"/>
  <c r="Z96" i="3"/>
  <c r="AA96" i="3"/>
  <c r="Z97" i="3"/>
  <c r="AA97" i="3"/>
  <c r="S97" i="3" s="1"/>
  <c r="Z98" i="3"/>
  <c r="AA98" i="3"/>
  <c r="Z99" i="3"/>
  <c r="O99" i="3" s="1"/>
  <c r="AA99" i="3"/>
  <c r="S99" i="3" s="1"/>
  <c r="Z100" i="3"/>
  <c r="AA100" i="3"/>
  <c r="Z101" i="3"/>
  <c r="AA101" i="3"/>
  <c r="S101" i="3" s="1"/>
  <c r="Z102" i="3"/>
  <c r="AA102" i="3"/>
  <c r="Z103" i="3"/>
  <c r="O103" i="3" s="1"/>
  <c r="AA103" i="3"/>
  <c r="S103" i="3" s="1"/>
  <c r="Z104" i="3"/>
  <c r="AA104" i="3"/>
  <c r="Z105" i="3"/>
  <c r="AA105" i="3"/>
  <c r="S105" i="3" s="1"/>
  <c r="Z106" i="3"/>
  <c r="AA106" i="3"/>
  <c r="Z107" i="3"/>
  <c r="O107" i="3" s="1"/>
  <c r="AA107" i="3"/>
  <c r="S107" i="3" s="1"/>
  <c r="Z108" i="3"/>
  <c r="AA108" i="3"/>
  <c r="Z109" i="3"/>
  <c r="AA109" i="3"/>
  <c r="S109" i="3" s="1"/>
  <c r="Z110" i="3"/>
  <c r="AA110" i="3"/>
  <c r="Z111" i="3"/>
  <c r="O111" i="3" s="1"/>
  <c r="AA111" i="3"/>
  <c r="S111" i="3" s="1"/>
  <c r="Z112" i="3"/>
  <c r="AA112" i="3"/>
  <c r="Z113" i="3"/>
  <c r="AA113" i="3"/>
  <c r="S113" i="3" s="1"/>
  <c r="Z114" i="3"/>
  <c r="AA114" i="3"/>
  <c r="Z115" i="3"/>
  <c r="O115" i="3" s="1"/>
  <c r="AA115" i="3"/>
  <c r="S115" i="3" s="1"/>
  <c r="Z116" i="3"/>
  <c r="AA116" i="3"/>
  <c r="Z117" i="3"/>
  <c r="AA117" i="3"/>
  <c r="S117" i="3" s="1"/>
  <c r="Z118" i="3"/>
  <c r="AA118" i="3"/>
  <c r="Z119" i="3"/>
  <c r="O119" i="3" s="1"/>
  <c r="AA119" i="3"/>
  <c r="S119" i="3" s="1"/>
  <c r="Z120" i="3"/>
  <c r="AA120" i="3"/>
  <c r="Z121" i="3"/>
  <c r="AA121" i="3"/>
  <c r="S121" i="3" s="1"/>
  <c r="Z122" i="3"/>
  <c r="AA122" i="3"/>
  <c r="Z123" i="3"/>
  <c r="O123" i="3" s="1"/>
  <c r="AA123" i="3"/>
  <c r="S123" i="3" s="1"/>
  <c r="Z124" i="3"/>
  <c r="AA124" i="3"/>
  <c r="Z125" i="3"/>
  <c r="AA125" i="3"/>
  <c r="S125" i="3" s="1"/>
  <c r="Z126" i="3"/>
  <c r="AA126" i="3"/>
  <c r="Z127" i="3"/>
  <c r="O127" i="3" s="1"/>
  <c r="AA127" i="3"/>
  <c r="S127" i="3" s="1"/>
  <c r="Z128" i="3"/>
  <c r="AA128" i="3"/>
  <c r="Z129" i="3"/>
  <c r="AA129" i="3"/>
  <c r="S129" i="3" s="1"/>
  <c r="Z130" i="3"/>
  <c r="AA130" i="3"/>
  <c r="Z131" i="3"/>
  <c r="O131" i="3" s="1"/>
  <c r="AA131" i="3"/>
  <c r="S131" i="3" s="1"/>
  <c r="Z132" i="3"/>
  <c r="AA132" i="3"/>
  <c r="Z133" i="3"/>
  <c r="AA133" i="3"/>
  <c r="S133" i="3" s="1"/>
  <c r="Z134" i="3"/>
  <c r="AA134" i="3"/>
  <c r="Z135" i="3"/>
  <c r="O135" i="3" s="1"/>
  <c r="AA135" i="3"/>
  <c r="S135" i="3" s="1"/>
  <c r="Z136" i="3"/>
  <c r="AA136" i="3"/>
  <c r="Z137" i="3"/>
  <c r="AA137" i="3"/>
  <c r="S137" i="3" s="1"/>
  <c r="Z138" i="3"/>
  <c r="AA138" i="3"/>
  <c r="Z139" i="3"/>
  <c r="O139" i="3" s="1"/>
  <c r="AA139" i="3"/>
  <c r="S139" i="3" s="1"/>
  <c r="Z140" i="3"/>
  <c r="AA140" i="3"/>
  <c r="Z141" i="3"/>
  <c r="AA141" i="3"/>
  <c r="S141" i="3" s="1"/>
  <c r="Z142" i="3"/>
  <c r="AA142" i="3"/>
  <c r="Z143" i="3"/>
  <c r="O143" i="3" s="1"/>
  <c r="AA143" i="3"/>
  <c r="S143" i="3" s="1"/>
  <c r="Z144" i="3"/>
  <c r="AA144" i="3"/>
  <c r="Z145" i="3"/>
  <c r="AA145" i="3"/>
  <c r="S145" i="3" s="1"/>
  <c r="Z146" i="3"/>
  <c r="AA146" i="3"/>
  <c r="Z147" i="3"/>
  <c r="O147" i="3" s="1"/>
  <c r="AA147" i="3"/>
  <c r="S147" i="3" s="1"/>
  <c r="Z148" i="3"/>
  <c r="AA148" i="3"/>
  <c r="Z149" i="3"/>
  <c r="AA149" i="3"/>
  <c r="S149" i="3" s="1"/>
  <c r="Z150" i="3"/>
  <c r="AA150" i="3"/>
  <c r="Z151" i="3"/>
  <c r="O151" i="3" s="1"/>
  <c r="AA151" i="3"/>
  <c r="S151" i="3" s="1"/>
  <c r="Z152" i="3"/>
  <c r="AA152" i="3"/>
  <c r="Z153" i="3"/>
  <c r="AA153" i="3"/>
  <c r="S153" i="3" s="1"/>
  <c r="Z154" i="3"/>
  <c r="AA154" i="3"/>
  <c r="Z155" i="3"/>
  <c r="O155" i="3" s="1"/>
  <c r="AA155" i="3"/>
  <c r="S155" i="3" s="1"/>
  <c r="Z156" i="3"/>
  <c r="AA156" i="3"/>
  <c r="Z157" i="3"/>
  <c r="AA157" i="3"/>
  <c r="S157" i="3" s="1"/>
  <c r="Z158" i="3"/>
  <c r="AA158" i="3"/>
  <c r="Z159" i="3"/>
  <c r="O159" i="3" s="1"/>
  <c r="AA159" i="3"/>
  <c r="S159" i="3" s="1"/>
  <c r="Z160" i="3"/>
  <c r="AA160" i="3"/>
  <c r="Z161" i="3"/>
  <c r="AA161" i="3"/>
  <c r="S161" i="3" s="1"/>
  <c r="Z162" i="3"/>
  <c r="AA162" i="3"/>
  <c r="Z163" i="3"/>
  <c r="O163" i="3" s="1"/>
  <c r="AA163" i="3"/>
  <c r="S163" i="3" s="1"/>
  <c r="Z164" i="3"/>
  <c r="AA164" i="3"/>
  <c r="Z165" i="3"/>
  <c r="AA165" i="3"/>
  <c r="S165" i="3" s="1"/>
  <c r="Z166" i="3"/>
  <c r="AA166" i="3"/>
  <c r="Z167" i="3"/>
  <c r="O167" i="3" s="1"/>
  <c r="AA167" i="3"/>
  <c r="S167" i="3" s="1"/>
  <c r="Z168" i="3"/>
  <c r="AA168" i="3"/>
  <c r="Z169" i="3"/>
  <c r="AA169" i="3"/>
  <c r="S169" i="3" s="1"/>
  <c r="Z170" i="3"/>
  <c r="AA170" i="3"/>
  <c r="Z171" i="3"/>
  <c r="O171" i="3" s="1"/>
  <c r="AA171" i="3"/>
  <c r="S171" i="3" s="1"/>
  <c r="Z172" i="3"/>
  <c r="AA172" i="3"/>
  <c r="Z173" i="3"/>
  <c r="AA173" i="3"/>
  <c r="S173" i="3" s="1"/>
  <c r="Z174" i="3"/>
  <c r="AA174" i="3"/>
  <c r="Z175" i="3"/>
  <c r="O175" i="3" s="1"/>
  <c r="AA175" i="3"/>
  <c r="S175" i="3" s="1"/>
  <c r="Z176" i="3"/>
  <c r="AA176" i="3"/>
  <c r="Z177" i="3"/>
  <c r="AA177" i="3"/>
  <c r="S177" i="3" s="1"/>
  <c r="Z178" i="3"/>
  <c r="AA178" i="3"/>
  <c r="Z179" i="3"/>
  <c r="O179" i="3" s="1"/>
  <c r="AA179" i="3"/>
  <c r="S179" i="3" s="1"/>
  <c r="Z180" i="3"/>
  <c r="AA180" i="3"/>
  <c r="Z181" i="3"/>
  <c r="AA181" i="3"/>
  <c r="S181" i="3" s="1"/>
  <c r="Z182" i="3"/>
  <c r="AA182" i="3"/>
  <c r="Z183" i="3"/>
  <c r="O183" i="3" s="1"/>
  <c r="AA183" i="3"/>
  <c r="S183" i="3" s="1"/>
  <c r="Z184" i="3"/>
  <c r="AA184" i="3"/>
  <c r="Z185" i="3"/>
  <c r="AA185" i="3"/>
  <c r="S185" i="3" s="1"/>
  <c r="Z186" i="3"/>
  <c r="AA186" i="3"/>
  <c r="Z187" i="3"/>
  <c r="O187" i="3" s="1"/>
  <c r="AA187" i="3"/>
  <c r="S187" i="3" s="1"/>
  <c r="Z188" i="3"/>
  <c r="AA188" i="3"/>
  <c r="Z189" i="3"/>
  <c r="AA189" i="3"/>
  <c r="S189" i="3" s="1"/>
  <c r="Z190" i="3"/>
  <c r="AA190" i="3"/>
  <c r="Z191" i="3"/>
  <c r="O191" i="3" s="1"/>
  <c r="AA191" i="3"/>
  <c r="Z192" i="3"/>
  <c r="AA192" i="3"/>
  <c r="Z193" i="3"/>
  <c r="AA193" i="3"/>
  <c r="S193" i="3" s="1"/>
  <c r="Z194" i="3"/>
  <c r="AA194" i="3"/>
  <c r="Z195" i="3"/>
  <c r="O195" i="3" s="1"/>
  <c r="AA195" i="3"/>
  <c r="S195" i="3" s="1"/>
  <c r="Z196" i="3"/>
  <c r="AA196" i="3"/>
  <c r="Z197" i="3"/>
  <c r="AA197" i="3"/>
  <c r="S197" i="3" s="1"/>
  <c r="Z198" i="3"/>
  <c r="AA198" i="3"/>
  <c r="Z199" i="3"/>
  <c r="O199" i="3" s="1"/>
  <c r="AA199" i="3"/>
  <c r="Z200" i="3"/>
  <c r="AA200" i="3"/>
  <c r="Z201" i="3"/>
  <c r="AA201" i="3"/>
  <c r="S201" i="3" s="1"/>
  <c r="Z202" i="3"/>
  <c r="AA202" i="3"/>
  <c r="Z203" i="3"/>
  <c r="O203" i="3" s="1"/>
  <c r="AA203" i="3"/>
  <c r="S203" i="3" s="1"/>
  <c r="Z204" i="3"/>
  <c r="AA204" i="3"/>
  <c r="Z205" i="3"/>
  <c r="AA205" i="3"/>
  <c r="S205" i="3" s="1"/>
  <c r="Z206" i="3"/>
  <c r="AA206" i="3"/>
  <c r="Z207" i="3"/>
  <c r="O207" i="3" s="1"/>
  <c r="AA207" i="3"/>
  <c r="Z208" i="3"/>
  <c r="AA208" i="3"/>
  <c r="Z209" i="3"/>
  <c r="AA209" i="3"/>
  <c r="S209" i="3" s="1"/>
  <c r="Z210" i="3"/>
  <c r="AA210" i="3"/>
  <c r="Z211" i="3"/>
  <c r="O211" i="3" s="1"/>
  <c r="AA211" i="3"/>
  <c r="S211" i="3" s="1"/>
  <c r="Z212" i="3"/>
  <c r="AA212" i="3"/>
  <c r="Z213" i="3"/>
  <c r="AA213" i="3"/>
  <c r="S213" i="3" s="1"/>
  <c r="Z214" i="3"/>
  <c r="AA214" i="3"/>
  <c r="Z215" i="3"/>
  <c r="O215" i="3" s="1"/>
  <c r="AA215" i="3"/>
  <c r="Z216" i="3"/>
  <c r="AA216" i="3"/>
  <c r="Z217" i="3"/>
  <c r="AA217" i="3"/>
  <c r="S217" i="3" s="1"/>
  <c r="Z218" i="3"/>
  <c r="AA218" i="3"/>
  <c r="Z219" i="3"/>
  <c r="O219" i="3" s="1"/>
  <c r="AA219" i="3"/>
  <c r="S219" i="3" s="1"/>
  <c r="Z220" i="3"/>
  <c r="AA220" i="3"/>
  <c r="Z221" i="3"/>
  <c r="AA221" i="3"/>
  <c r="S221" i="3" s="1"/>
  <c r="Z222" i="3"/>
  <c r="AA222" i="3"/>
  <c r="Z223" i="3"/>
  <c r="O223" i="3" s="1"/>
  <c r="AA223" i="3"/>
  <c r="Z224" i="3"/>
  <c r="AA224" i="3"/>
  <c r="Z225" i="3"/>
  <c r="AA225" i="3"/>
  <c r="S225" i="3" s="1"/>
  <c r="Z226" i="3"/>
  <c r="AA226" i="3"/>
  <c r="Z227" i="3"/>
  <c r="O227" i="3" s="1"/>
  <c r="AA227" i="3"/>
  <c r="S227" i="3" s="1"/>
  <c r="Z228" i="3"/>
  <c r="AA228" i="3"/>
  <c r="Z229" i="3"/>
  <c r="AA229" i="3"/>
  <c r="S229" i="3" s="1"/>
  <c r="Z230" i="3"/>
  <c r="AA230" i="3"/>
  <c r="Z231" i="3"/>
  <c r="O231" i="3" s="1"/>
  <c r="AA231" i="3"/>
  <c r="Z232" i="3"/>
  <c r="AA232" i="3"/>
  <c r="Z233" i="3"/>
  <c r="AA233" i="3"/>
  <c r="S233" i="3" s="1"/>
  <c r="Z234" i="3"/>
  <c r="AA234" i="3"/>
  <c r="Z235" i="3"/>
  <c r="O235" i="3" s="1"/>
  <c r="AA235" i="3"/>
  <c r="S235" i="3" s="1"/>
  <c r="Z236" i="3"/>
  <c r="AA236" i="3"/>
  <c r="Z237" i="3"/>
  <c r="AA237" i="3"/>
  <c r="S237" i="3" s="1"/>
  <c r="Z238" i="3"/>
  <c r="AA238" i="3"/>
  <c r="Z239" i="3"/>
  <c r="O239" i="3" s="1"/>
  <c r="AA239" i="3"/>
  <c r="Z240" i="3"/>
  <c r="AA240" i="3"/>
  <c r="Z241" i="3"/>
  <c r="AA241" i="3"/>
  <c r="S241" i="3" s="1"/>
  <c r="Z242" i="3"/>
  <c r="AA242" i="3"/>
  <c r="Z243" i="3"/>
  <c r="O243" i="3" s="1"/>
  <c r="AA243" i="3"/>
  <c r="S243" i="3" s="1"/>
  <c r="Z244" i="3"/>
  <c r="AA244" i="3"/>
  <c r="Z245" i="3"/>
  <c r="AA245" i="3"/>
  <c r="S245" i="3" s="1"/>
  <c r="Z246" i="3"/>
  <c r="AA246" i="3"/>
  <c r="Z247" i="3"/>
  <c r="O247" i="3" s="1"/>
  <c r="AA247" i="3"/>
  <c r="Z248" i="3"/>
  <c r="AA248" i="3"/>
  <c r="Z249" i="3"/>
  <c r="AA249" i="3"/>
  <c r="S249" i="3" s="1"/>
  <c r="Z250" i="3"/>
  <c r="AA250" i="3"/>
  <c r="O8" i="3"/>
  <c r="S8" i="3"/>
  <c r="V8" i="3"/>
  <c r="O9" i="3"/>
  <c r="T9" i="3"/>
  <c r="V9" i="3"/>
  <c r="W9" i="3"/>
  <c r="O10" i="3"/>
  <c r="S10" i="3"/>
  <c r="T10" i="3"/>
  <c r="V10" i="3"/>
  <c r="W10" i="3"/>
  <c r="T11" i="3"/>
  <c r="V11" i="3"/>
  <c r="W11" i="3"/>
  <c r="O12" i="3"/>
  <c r="S12" i="3"/>
  <c r="T12" i="3"/>
  <c r="V12" i="3"/>
  <c r="W12" i="3"/>
  <c r="O13" i="3"/>
  <c r="T13" i="3"/>
  <c r="V13" i="3"/>
  <c r="W13" i="3"/>
  <c r="O14" i="3"/>
  <c r="S14" i="3"/>
  <c r="T14" i="3"/>
  <c r="V14" i="3"/>
  <c r="W14" i="3"/>
  <c r="T15" i="3"/>
  <c r="V15" i="3"/>
  <c r="W15" i="3"/>
  <c r="O16" i="3"/>
  <c r="S16" i="3"/>
  <c r="T16" i="3"/>
  <c r="V16" i="3"/>
  <c r="W16" i="3"/>
  <c r="O17" i="3"/>
  <c r="T17" i="3"/>
  <c r="V17" i="3"/>
  <c r="W17" i="3"/>
  <c r="O18" i="3"/>
  <c r="S18" i="3"/>
  <c r="T18" i="3"/>
  <c r="V18" i="3"/>
  <c r="W18" i="3"/>
  <c r="T19" i="3"/>
  <c r="V19" i="3"/>
  <c r="W19" i="3"/>
  <c r="O20" i="3"/>
  <c r="S20" i="3"/>
  <c r="T20" i="3"/>
  <c r="V20" i="3"/>
  <c r="W20" i="3"/>
  <c r="O21" i="3"/>
  <c r="T21" i="3"/>
  <c r="V21" i="3"/>
  <c r="W21" i="3"/>
  <c r="O22" i="3"/>
  <c r="S22" i="3"/>
  <c r="T22" i="3"/>
  <c r="V22" i="3"/>
  <c r="W22" i="3"/>
  <c r="T23" i="3"/>
  <c r="V23" i="3"/>
  <c r="W23" i="3"/>
  <c r="O24" i="3"/>
  <c r="S24" i="3"/>
  <c r="T24" i="3"/>
  <c r="V24" i="3"/>
  <c r="W24" i="3"/>
  <c r="O25" i="3"/>
  <c r="T25" i="3"/>
  <c r="V25" i="3"/>
  <c r="W25" i="3"/>
  <c r="O26" i="3"/>
  <c r="S26" i="3"/>
  <c r="T26" i="3"/>
  <c r="V26" i="3"/>
  <c r="W26" i="3"/>
  <c r="T27" i="3"/>
  <c r="V27" i="3"/>
  <c r="W27" i="3"/>
  <c r="O28" i="3"/>
  <c r="S28" i="3"/>
  <c r="T28" i="3"/>
  <c r="V28" i="3"/>
  <c r="W28" i="3"/>
  <c r="O29" i="3"/>
  <c r="T29" i="3"/>
  <c r="V29" i="3"/>
  <c r="W29" i="3"/>
  <c r="O30" i="3"/>
  <c r="S30" i="3"/>
  <c r="T30" i="3"/>
  <c r="V30" i="3"/>
  <c r="W30" i="3"/>
  <c r="T31" i="3"/>
  <c r="V31" i="3"/>
  <c r="W31" i="3"/>
  <c r="O32" i="3"/>
  <c r="S32" i="3"/>
  <c r="T32" i="3"/>
  <c r="V32" i="3"/>
  <c r="W32" i="3"/>
  <c r="O33" i="3"/>
  <c r="T33" i="3"/>
  <c r="V33" i="3"/>
  <c r="W33" i="3"/>
  <c r="O34" i="3"/>
  <c r="S34" i="3"/>
  <c r="T34" i="3"/>
  <c r="V34" i="3"/>
  <c r="W34" i="3"/>
  <c r="T35" i="3"/>
  <c r="V35" i="3"/>
  <c r="W35" i="3"/>
  <c r="O36" i="3"/>
  <c r="S36" i="3"/>
  <c r="T36" i="3"/>
  <c r="V36" i="3"/>
  <c r="W36" i="3"/>
  <c r="O37" i="3"/>
  <c r="T37" i="3"/>
  <c r="V37" i="3"/>
  <c r="W37" i="3"/>
  <c r="O38" i="3"/>
  <c r="S38" i="3"/>
  <c r="T38" i="3"/>
  <c r="V38" i="3"/>
  <c r="W38" i="3"/>
  <c r="T39" i="3"/>
  <c r="V39" i="3"/>
  <c r="W39" i="3"/>
  <c r="O40" i="3"/>
  <c r="S40" i="3"/>
  <c r="T40" i="3"/>
  <c r="V40" i="3"/>
  <c r="W40" i="3"/>
  <c r="O41" i="3"/>
  <c r="T41" i="3"/>
  <c r="V41" i="3"/>
  <c r="W41" i="3"/>
  <c r="O42" i="3"/>
  <c r="S42" i="3"/>
  <c r="T42" i="3"/>
  <c r="V42" i="3"/>
  <c r="W42" i="3"/>
  <c r="T43" i="3"/>
  <c r="V43" i="3"/>
  <c r="W43" i="3"/>
  <c r="O44" i="3"/>
  <c r="S44" i="3"/>
  <c r="T44" i="3"/>
  <c r="V44" i="3"/>
  <c r="W44" i="3"/>
  <c r="O45" i="3"/>
  <c r="T45" i="3"/>
  <c r="V45" i="3"/>
  <c r="W45" i="3"/>
  <c r="O46" i="3"/>
  <c r="S46" i="3"/>
  <c r="T46" i="3"/>
  <c r="V46" i="3"/>
  <c r="W46" i="3"/>
  <c r="T47" i="3"/>
  <c r="V47" i="3"/>
  <c r="W47" i="3"/>
  <c r="O48" i="3"/>
  <c r="S48" i="3"/>
  <c r="T48" i="3"/>
  <c r="V48" i="3"/>
  <c r="W48" i="3"/>
  <c r="O49" i="3"/>
  <c r="T49" i="3"/>
  <c r="V49" i="3"/>
  <c r="W49" i="3"/>
  <c r="O50" i="3"/>
  <c r="S50" i="3"/>
  <c r="T50" i="3"/>
  <c r="V50" i="3"/>
  <c r="W50" i="3"/>
  <c r="T51" i="3"/>
  <c r="V51" i="3"/>
  <c r="W51" i="3"/>
  <c r="O52" i="3"/>
  <c r="S52" i="3"/>
  <c r="T52" i="3"/>
  <c r="V52" i="3"/>
  <c r="W52" i="3"/>
  <c r="O53" i="3"/>
  <c r="T53" i="3"/>
  <c r="V53" i="3"/>
  <c r="W53" i="3"/>
  <c r="O54" i="3"/>
  <c r="S54" i="3"/>
  <c r="T54" i="3"/>
  <c r="V54" i="3"/>
  <c r="W54" i="3"/>
  <c r="T55" i="3"/>
  <c r="V55" i="3"/>
  <c r="W55" i="3"/>
  <c r="O56" i="3"/>
  <c r="S56" i="3"/>
  <c r="T56" i="3"/>
  <c r="V56" i="3"/>
  <c r="W56" i="3"/>
  <c r="O57" i="3"/>
  <c r="T57" i="3"/>
  <c r="V57" i="3"/>
  <c r="W57" i="3"/>
  <c r="O58" i="3"/>
  <c r="S58" i="3"/>
  <c r="T58" i="3"/>
  <c r="V58" i="3"/>
  <c r="W58" i="3"/>
  <c r="T59" i="3"/>
  <c r="V59" i="3"/>
  <c r="W59" i="3"/>
  <c r="O60" i="3"/>
  <c r="S60" i="3"/>
  <c r="T60" i="3"/>
  <c r="V60" i="3"/>
  <c r="W60" i="3"/>
  <c r="O61" i="3"/>
  <c r="T61" i="3"/>
  <c r="V61" i="3"/>
  <c r="W61" i="3"/>
  <c r="O62" i="3"/>
  <c r="S62" i="3"/>
  <c r="T62" i="3"/>
  <c r="V62" i="3"/>
  <c r="W62" i="3"/>
  <c r="T63" i="3"/>
  <c r="V63" i="3"/>
  <c r="W63" i="3"/>
  <c r="O64" i="3"/>
  <c r="S64" i="3"/>
  <c r="T64" i="3"/>
  <c r="V64" i="3"/>
  <c r="W64" i="3"/>
  <c r="O65" i="3"/>
  <c r="T65" i="3"/>
  <c r="V65" i="3"/>
  <c r="W65" i="3"/>
  <c r="O66" i="3"/>
  <c r="S66" i="3"/>
  <c r="T66" i="3"/>
  <c r="V66" i="3"/>
  <c r="W66" i="3"/>
  <c r="T67" i="3"/>
  <c r="V67" i="3"/>
  <c r="W67" i="3"/>
  <c r="O68" i="3"/>
  <c r="S68" i="3"/>
  <c r="T68" i="3"/>
  <c r="V68" i="3"/>
  <c r="W68" i="3"/>
  <c r="O69" i="3"/>
  <c r="T69" i="3"/>
  <c r="V69" i="3"/>
  <c r="W69" i="3"/>
  <c r="O70" i="3"/>
  <c r="S70" i="3"/>
  <c r="T70" i="3"/>
  <c r="V70" i="3"/>
  <c r="W70" i="3"/>
  <c r="T71" i="3"/>
  <c r="V71" i="3"/>
  <c r="W71" i="3"/>
  <c r="O72" i="3"/>
  <c r="S72" i="3"/>
  <c r="T72" i="3"/>
  <c r="V72" i="3"/>
  <c r="W72" i="3"/>
  <c r="O73" i="3"/>
  <c r="T73" i="3"/>
  <c r="V73" i="3"/>
  <c r="W73" i="3"/>
  <c r="O74" i="3"/>
  <c r="S74" i="3"/>
  <c r="T74" i="3"/>
  <c r="V74" i="3"/>
  <c r="W74" i="3"/>
  <c r="T75" i="3"/>
  <c r="V75" i="3"/>
  <c r="W75" i="3"/>
  <c r="O76" i="3"/>
  <c r="S76" i="3"/>
  <c r="T76" i="3"/>
  <c r="V76" i="3"/>
  <c r="W76" i="3"/>
  <c r="O77" i="3"/>
  <c r="T77" i="3"/>
  <c r="V77" i="3"/>
  <c r="W77" i="3"/>
  <c r="O78" i="3"/>
  <c r="S78" i="3"/>
  <c r="T78" i="3"/>
  <c r="V78" i="3"/>
  <c r="W78" i="3"/>
  <c r="T79" i="3"/>
  <c r="V79" i="3"/>
  <c r="W79" i="3"/>
  <c r="O80" i="3"/>
  <c r="S80" i="3"/>
  <c r="T80" i="3"/>
  <c r="V80" i="3"/>
  <c r="W80" i="3"/>
  <c r="O81" i="3"/>
  <c r="T81" i="3"/>
  <c r="V81" i="3"/>
  <c r="W81" i="3"/>
  <c r="O82" i="3"/>
  <c r="S82" i="3"/>
  <c r="T82" i="3"/>
  <c r="V82" i="3"/>
  <c r="W82" i="3"/>
  <c r="T83" i="3"/>
  <c r="V83" i="3"/>
  <c r="W83" i="3"/>
  <c r="O84" i="3"/>
  <c r="S84" i="3"/>
  <c r="T84" i="3"/>
  <c r="V84" i="3"/>
  <c r="W84" i="3"/>
  <c r="O85" i="3"/>
  <c r="T85" i="3"/>
  <c r="V85" i="3"/>
  <c r="W85" i="3"/>
  <c r="O86" i="3"/>
  <c r="S86" i="3"/>
  <c r="T86" i="3"/>
  <c r="V86" i="3"/>
  <c r="W86" i="3"/>
  <c r="T87" i="3"/>
  <c r="V87" i="3"/>
  <c r="W87" i="3"/>
  <c r="O88" i="3"/>
  <c r="S88" i="3"/>
  <c r="T88" i="3"/>
  <c r="V88" i="3"/>
  <c r="W88" i="3"/>
  <c r="O89" i="3"/>
  <c r="T89" i="3"/>
  <c r="V89" i="3"/>
  <c r="W89" i="3"/>
  <c r="O90" i="3"/>
  <c r="S90" i="3"/>
  <c r="T90" i="3"/>
  <c r="V90" i="3"/>
  <c r="W90" i="3"/>
  <c r="T91" i="3"/>
  <c r="V91" i="3"/>
  <c r="W91" i="3"/>
  <c r="O92" i="3"/>
  <c r="S92" i="3"/>
  <c r="T92" i="3"/>
  <c r="V92" i="3"/>
  <c r="W92" i="3"/>
  <c r="O93" i="3"/>
  <c r="T93" i="3"/>
  <c r="V93" i="3"/>
  <c r="W93" i="3"/>
  <c r="O94" i="3"/>
  <c r="S94" i="3"/>
  <c r="T94" i="3"/>
  <c r="V94" i="3"/>
  <c r="W94" i="3"/>
  <c r="T95" i="3"/>
  <c r="V95" i="3"/>
  <c r="W95" i="3"/>
  <c r="O96" i="3"/>
  <c r="S96" i="3"/>
  <c r="T96" i="3"/>
  <c r="V96" i="3"/>
  <c r="W96" i="3"/>
  <c r="O97" i="3"/>
  <c r="T97" i="3"/>
  <c r="V97" i="3"/>
  <c r="W97" i="3"/>
  <c r="O98" i="3"/>
  <c r="S98" i="3"/>
  <c r="T98" i="3"/>
  <c r="V98" i="3"/>
  <c r="W98" i="3"/>
  <c r="T99" i="3"/>
  <c r="V99" i="3"/>
  <c r="W99" i="3"/>
  <c r="O100" i="3"/>
  <c r="S100" i="3"/>
  <c r="T100" i="3"/>
  <c r="V100" i="3"/>
  <c r="W100" i="3"/>
  <c r="O101" i="3"/>
  <c r="T101" i="3"/>
  <c r="V101" i="3"/>
  <c r="W101" i="3"/>
  <c r="O102" i="3"/>
  <c r="S102" i="3"/>
  <c r="T102" i="3"/>
  <c r="V102" i="3"/>
  <c r="W102" i="3"/>
  <c r="T103" i="3"/>
  <c r="V103" i="3"/>
  <c r="W103" i="3"/>
  <c r="O104" i="3"/>
  <c r="S104" i="3"/>
  <c r="T104" i="3"/>
  <c r="V104" i="3"/>
  <c r="W104" i="3"/>
  <c r="O105" i="3"/>
  <c r="T105" i="3"/>
  <c r="V105" i="3"/>
  <c r="W105" i="3"/>
  <c r="O106" i="3"/>
  <c r="S106" i="3"/>
  <c r="T106" i="3"/>
  <c r="V106" i="3"/>
  <c r="W106" i="3"/>
  <c r="T107" i="3"/>
  <c r="V107" i="3"/>
  <c r="W107" i="3"/>
  <c r="O108" i="3"/>
  <c r="S108" i="3"/>
  <c r="T108" i="3"/>
  <c r="V108" i="3"/>
  <c r="W108" i="3"/>
  <c r="O109" i="3"/>
  <c r="T109" i="3"/>
  <c r="V109" i="3"/>
  <c r="W109" i="3"/>
  <c r="O110" i="3"/>
  <c r="S110" i="3"/>
  <c r="T110" i="3"/>
  <c r="V110" i="3"/>
  <c r="W110" i="3"/>
  <c r="T111" i="3"/>
  <c r="V111" i="3"/>
  <c r="W111" i="3"/>
  <c r="O112" i="3"/>
  <c r="S112" i="3"/>
  <c r="T112" i="3"/>
  <c r="V112" i="3"/>
  <c r="W112" i="3"/>
  <c r="O113" i="3"/>
  <c r="T113" i="3"/>
  <c r="V113" i="3"/>
  <c r="W113" i="3"/>
  <c r="O114" i="3"/>
  <c r="S114" i="3"/>
  <c r="T114" i="3"/>
  <c r="V114" i="3"/>
  <c r="W114" i="3"/>
  <c r="T115" i="3"/>
  <c r="V115" i="3"/>
  <c r="W115" i="3"/>
  <c r="O116" i="3"/>
  <c r="S116" i="3"/>
  <c r="T116" i="3"/>
  <c r="V116" i="3"/>
  <c r="W116" i="3"/>
  <c r="O117" i="3"/>
  <c r="T117" i="3"/>
  <c r="V117" i="3"/>
  <c r="W117" i="3"/>
  <c r="O118" i="3"/>
  <c r="S118" i="3"/>
  <c r="T118" i="3"/>
  <c r="V118" i="3"/>
  <c r="W118" i="3"/>
  <c r="T119" i="3"/>
  <c r="V119" i="3"/>
  <c r="W119" i="3"/>
  <c r="O120" i="3"/>
  <c r="S120" i="3"/>
  <c r="T120" i="3"/>
  <c r="V120" i="3"/>
  <c r="W120" i="3"/>
  <c r="O121" i="3"/>
  <c r="T121" i="3"/>
  <c r="V121" i="3"/>
  <c r="W121" i="3"/>
  <c r="O122" i="3"/>
  <c r="S122" i="3"/>
  <c r="T122" i="3"/>
  <c r="V122" i="3"/>
  <c r="W122" i="3"/>
  <c r="T123" i="3"/>
  <c r="V123" i="3"/>
  <c r="W123" i="3"/>
  <c r="O124" i="3"/>
  <c r="S124" i="3"/>
  <c r="T124" i="3"/>
  <c r="V124" i="3"/>
  <c r="W124" i="3"/>
  <c r="O125" i="3"/>
  <c r="T125" i="3"/>
  <c r="V125" i="3"/>
  <c r="W125" i="3"/>
  <c r="O126" i="3"/>
  <c r="S126" i="3"/>
  <c r="T126" i="3"/>
  <c r="V126" i="3"/>
  <c r="W126" i="3"/>
  <c r="T127" i="3"/>
  <c r="V127" i="3"/>
  <c r="W127" i="3"/>
  <c r="O128" i="3"/>
  <c r="S128" i="3"/>
  <c r="T128" i="3"/>
  <c r="V128" i="3"/>
  <c r="W128" i="3"/>
  <c r="O129" i="3"/>
  <c r="T129" i="3"/>
  <c r="V129" i="3"/>
  <c r="W129" i="3"/>
  <c r="O130" i="3"/>
  <c r="S130" i="3"/>
  <c r="T130" i="3"/>
  <c r="V130" i="3"/>
  <c r="W130" i="3"/>
  <c r="T131" i="3"/>
  <c r="V131" i="3"/>
  <c r="W131" i="3"/>
  <c r="O132" i="3"/>
  <c r="S132" i="3"/>
  <c r="T132" i="3"/>
  <c r="V132" i="3"/>
  <c r="W132" i="3"/>
  <c r="O133" i="3"/>
  <c r="T133" i="3"/>
  <c r="V133" i="3"/>
  <c r="W133" i="3"/>
  <c r="O134" i="3"/>
  <c r="S134" i="3"/>
  <c r="T134" i="3"/>
  <c r="V134" i="3"/>
  <c r="W134" i="3"/>
  <c r="T135" i="3"/>
  <c r="V135" i="3"/>
  <c r="W135" i="3"/>
  <c r="O136" i="3"/>
  <c r="S136" i="3"/>
  <c r="T136" i="3"/>
  <c r="V136" i="3"/>
  <c r="W136" i="3"/>
  <c r="O137" i="3"/>
  <c r="T137" i="3"/>
  <c r="V137" i="3"/>
  <c r="W137" i="3"/>
  <c r="O138" i="3"/>
  <c r="S138" i="3"/>
  <c r="T138" i="3"/>
  <c r="V138" i="3"/>
  <c r="W138" i="3"/>
  <c r="T139" i="3"/>
  <c r="V139" i="3"/>
  <c r="W139" i="3"/>
  <c r="O140" i="3"/>
  <c r="S140" i="3"/>
  <c r="T140" i="3"/>
  <c r="V140" i="3"/>
  <c r="W140" i="3"/>
  <c r="O141" i="3"/>
  <c r="T141" i="3"/>
  <c r="V141" i="3"/>
  <c r="W141" i="3"/>
  <c r="O142" i="3"/>
  <c r="S142" i="3"/>
  <c r="T142" i="3"/>
  <c r="V142" i="3"/>
  <c r="W142" i="3"/>
  <c r="T143" i="3"/>
  <c r="V143" i="3"/>
  <c r="W143" i="3"/>
  <c r="O144" i="3"/>
  <c r="S144" i="3"/>
  <c r="T144" i="3"/>
  <c r="V144" i="3"/>
  <c r="W144" i="3"/>
  <c r="O145" i="3"/>
  <c r="T145" i="3"/>
  <c r="V145" i="3"/>
  <c r="W145" i="3"/>
  <c r="O146" i="3"/>
  <c r="S146" i="3"/>
  <c r="T146" i="3"/>
  <c r="V146" i="3"/>
  <c r="W146" i="3"/>
  <c r="T147" i="3"/>
  <c r="V147" i="3"/>
  <c r="W147" i="3"/>
  <c r="O148" i="3"/>
  <c r="S148" i="3"/>
  <c r="T148" i="3"/>
  <c r="V148" i="3"/>
  <c r="W148" i="3"/>
  <c r="O149" i="3"/>
  <c r="T149" i="3"/>
  <c r="V149" i="3"/>
  <c r="W149" i="3"/>
  <c r="O150" i="3"/>
  <c r="S150" i="3"/>
  <c r="T150" i="3"/>
  <c r="V150" i="3"/>
  <c r="W150" i="3"/>
  <c r="T151" i="3"/>
  <c r="V151" i="3"/>
  <c r="W151" i="3"/>
  <c r="O152" i="3"/>
  <c r="S152" i="3"/>
  <c r="T152" i="3"/>
  <c r="V152" i="3"/>
  <c r="W152" i="3"/>
  <c r="O153" i="3"/>
  <c r="T153" i="3"/>
  <c r="V153" i="3"/>
  <c r="W153" i="3"/>
  <c r="O154" i="3"/>
  <c r="S154" i="3"/>
  <c r="T154" i="3"/>
  <c r="V154" i="3"/>
  <c r="W154" i="3"/>
  <c r="T155" i="3"/>
  <c r="V155" i="3"/>
  <c r="W155" i="3"/>
  <c r="O156" i="3"/>
  <c r="S156" i="3"/>
  <c r="T156" i="3"/>
  <c r="V156" i="3"/>
  <c r="W156" i="3"/>
  <c r="O157" i="3"/>
  <c r="T157" i="3"/>
  <c r="V157" i="3"/>
  <c r="W157" i="3"/>
  <c r="O158" i="3"/>
  <c r="S158" i="3"/>
  <c r="T158" i="3"/>
  <c r="V158" i="3"/>
  <c r="W158" i="3"/>
  <c r="T159" i="3"/>
  <c r="V159" i="3"/>
  <c r="W159" i="3"/>
  <c r="O160" i="3"/>
  <c r="S160" i="3"/>
  <c r="T160" i="3"/>
  <c r="V160" i="3"/>
  <c r="W160" i="3"/>
  <c r="O161" i="3"/>
  <c r="T161" i="3"/>
  <c r="V161" i="3"/>
  <c r="W161" i="3"/>
  <c r="O162" i="3"/>
  <c r="S162" i="3"/>
  <c r="T162" i="3"/>
  <c r="V162" i="3"/>
  <c r="W162" i="3"/>
  <c r="T163" i="3"/>
  <c r="V163" i="3"/>
  <c r="W163" i="3"/>
  <c r="O164" i="3"/>
  <c r="S164" i="3"/>
  <c r="T164" i="3"/>
  <c r="V164" i="3"/>
  <c r="W164" i="3"/>
  <c r="O165" i="3"/>
  <c r="T165" i="3"/>
  <c r="V165" i="3"/>
  <c r="W165" i="3"/>
  <c r="O166" i="3"/>
  <c r="S166" i="3"/>
  <c r="T166" i="3"/>
  <c r="V166" i="3"/>
  <c r="W166" i="3"/>
  <c r="V167" i="3"/>
  <c r="O168" i="3"/>
  <c r="S168" i="3"/>
  <c r="T168" i="3"/>
  <c r="V168" i="3"/>
  <c r="W168" i="3"/>
  <c r="O169" i="3"/>
  <c r="T169" i="3"/>
  <c r="V169" i="3"/>
  <c r="W169" i="3"/>
  <c r="O170" i="3"/>
  <c r="S170" i="3"/>
  <c r="T170" i="3"/>
  <c r="V170" i="3"/>
  <c r="W170" i="3"/>
  <c r="T171" i="3"/>
  <c r="V171" i="3"/>
  <c r="W171" i="3"/>
  <c r="O172" i="3"/>
  <c r="S172" i="3"/>
  <c r="T172" i="3"/>
  <c r="V172" i="3"/>
  <c r="W172" i="3"/>
  <c r="O173" i="3"/>
  <c r="T173" i="3"/>
  <c r="V173" i="3"/>
  <c r="W173" i="3"/>
  <c r="O174" i="3"/>
  <c r="S174" i="3"/>
  <c r="T174" i="3"/>
  <c r="V174" i="3"/>
  <c r="W174" i="3"/>
  <c r="T175" i="3"/>
  <c r="V175" i="3"/>
  <c r="W175" i="3"/>
  <c r="O176" i="3"/>
  <c r="S176" i="3"/>
  <c r="T176" i="3"/>
  <c r="V176" i="3"/>
  <c r="W176" i="3"/>
  <c r="O177" i="3"/>
  <c r="T177" i="3"/>
  <c r="V177" i="3"/>
  <c r="W177" i="3"/>
  <c r="O178" i="3"/>
  <c r="S178" i="3"/>
  <c r="T178" i="3"/>
  <c r="V178" i="3"/>
  <c r="W178" i="3"/>
  <c r="T179" i="3"/>
  <c r="V179" i="3"/>
  <c r="W179" i="3"/>
  <c r="O180" i="3"/>
  <c r="S180" i="3"/>
  <c r="T180" i="3"/>
  <c r="V180" i="3"/>
  <c r="W180" i="3"/>
  <c r="O181" i="3"/>
  <c r="T181" i="3"/>
  <c r="V181" i="3"/>
  <c r="W181" i="3"/>
  <c r="O182" i="3"/>
  <c r="S182" i="3"/>
  <c r="T182" i="3"/>
  <c r="V182" i="3"/>
  <c r="W182" i="3"/>
  <c r="T183" i="3"/>
  <c r="V183" i="3"/>
  <c r="W183" i="3"/>
  <c r="O184" i="3"/>
  <c r="S184" i="3"/>
  <c r="T184" i="3"/>
  <c r="V184" i="3"/>
  <c r="W184" i="3"/>
  <c r="O185" i="3"/>
  <c r="T185" i="3"/>
  <c r="V185" i="3"/>
  <c r="W185" i="3"/>
  <c r="O186" i="3"/>
  <c r="S186" i="3"/>
  <c r="T186" i="3"/>
  <c r="V186" i="3"/>
  <c r="W186" i="3"/>
  <c r="T187" i="3"/>
  <c r="V187" i="3"/>
  <c r="W187" i="3"/>
  <c r="O188" i="3"/>
  <c r="S188" i="3"/>
  <c r="T188" i="3"/>
  <c r="V188" i="3"/>
  <c r="W188" i="3"/>
  <c r="O189" i="3"/>
  <c r="T189" i="3"/>
  <c r="V189" i="3"/>
  <c r="W189" i="3"/>
  <c r="O190" i="3"/>
  <c r="S190" i="3"/>
  <c r="T190" i="3"/>
  <c r="V190" i="3"/>
  <c r="W190" i="3"/>
  <c r="S191" i="3"/>
  <c r="T191" i="3"/>
  <c r="V191" i="3"/>
  <c r="W191" i="3"/>
  <c r="O192" i="3"/>
  <c r="S192" i="3"/>
  <c r="T192" i="3"/>
  <c r="V192" i="3"/>
  <c r="W192" i="3"/>
  <c r="O193" i="3"/>
  <c r="T193" i="3"/>
  <c r="V193" i="3"/>
  <c r="W193" i="3"/>
  <c r="O194" i="3"/>
  <c r="S194" i="3"/>
  <c r="T194" i="3"/>
  <c r="V194" i="3"/>
  <c r="W194" i="3"/>
  <c r="T195" i="3"/>
  <c r="V195" i="3"/>
  <c r="W195" i="3"/>
  <c r="O196" i="3"/>
  <c r="S196" i="3"/>
  <c r="T196" i="3"/>
  <c r="V196" i="3"/>
  <c r="W196" i="3"/>
  <c r="O197" i="3"/>
  <c r="T197" i="3"/>
  <c r="V197" i="3"/>
  <c r="W197" i="3"/>
  <c r="O198" i="3"/>
  <c r="S198" i="3"/>
  <c r="T198" i="3"/>
  <c r="V198" i="3"/>
  <c r="W198" i="3"/>
  <c r="S199" i="3"/>
  <c r="T199" i="3"/>
  <c r="V199" i="3"/>
  <c r="W199" i="3"/>
  <c r="O200" i="3"/>
  <c r="S200" i="3"/>
  <c r="T200" i="3"/>
  <c r="V200" i="3"/>
  <c r="W200" i="3"/>
  <c r="O201" i="3"/>
  <c r="T201" i="3"/>
  <c r="V201" i="3"/>
  <c r="W201" i="3"/>
  <c r="O202" i="3"/>
  <c r="S202" i="3"/>
  <c r="T202" i="3"/>
  <c r="V202" i="3"/>
  <c r="W202" i="3"/>
  <c r="T203" i="3"/>
  <c r="V203" i="3"/>
  <c r="W203" i="3"/>
  <c r="O204" i="3"/>
  <c r="S204" i="3"/>
  <c r="T204" i="3"/>
  <c r="V204" i="3"/>
  <c r="W204" i="3"/>
  <c r="O205" i="3"/>
  <c r="T205" i="3"/>
  <c r="V205" i="3"/>
  <c r="W205" i="3"/>
  <c r="O206" i="3"/>
  <c r="S206" i="3"/>
  <c r="T206" i="3"/>
  <c r="V206" i="3"/>
  <c r="W206" i="3"/>
  <c r="S207" i="3"/>
  <c r="T207" i="3"/>
  <c r="V207" i="3"/>
  <c r="W207" i="3"/>
  <c r="O208" i="3"/>
  <c r="S208" i="3"/>
  <c r="T208" i="3"/>
  <c r="V208" i="3"/>
  <c r="W208" i="3"/>
  <c r="O209" i="3"/>
  <c r="T209" i="3"/>
  <c r="V209" i="3"/>
  <c r="W209" i="3"/>
  <c r="O210" i="3"/>
  <c r="S210" i="3"/>
  <c r="T210" i="3"/>
  <c r="V210" i="3"/>
  <c r="W210" i="3"/>
  <c r="T211" i="3"/>
  <c r="V211" i="3"/>
  <c r="W211" i="3"/>
  <c r="O212" i="3"/>
  <c r="S212" i="3"/>
  <c r="T212" i="3"/>
  <c r="V212" i="3"/>
  <c r="W212" i="3"/>
  <c r="O213" i="3"/>
  <c r="T213" i="3"/>
  <c r="V213" i="3"/>
  <c r="W213" i="3"/>
  <c r="O214" i="3"/>
  <c r="S214" i="3"/>
  <c r="T214" i="3"/>
  <c r="V214" i="3"/>
  <c r="W214" i="3"/>
  <c r="S215" i="3"/>
  <c r="T215" i="3"/>
  <c r="V215" i="3"/>
  <c r="W215" i="3"/>
  <c r="O216" i="3"/>
  <c r="S216" i="3"/>
  <c r="T216" i="3"/>
  <c r="V216" i="3"/>
  <c r="W216" i="3"/>
  <c r="O217" i="3"/>
  <c r="T217" i="3"/>
  <c r="V217" i="3"/>
  <c r="W217" i="3"/>
  <c r="O218" i="3"/>
  <c r="S218" i="3"/>
  <c r="T218" i="3"/>
  <c r="V218" i="3"/>
  <c r="W218" i="3"/>
  <c r="T219" i="3"/>
  <c r="V219" i="3"/>
  <c r="W219" i="3"/>
  <c r="O220" i="3"/>
  <c r="S220" i="3"/>
  <c r="T220" i="3"/>
  <c r="V220" i="3"/>
  <c r="W220" i="3"/>
  <c r="O221" i="3"/>
  <c r="T221" i="3"/>
  <c r="V221" i="3"/>
  <c r="W221" i="3"/>
  <c r="O222" i="3"/>
  <c r="S222" i="3"/>
  <c r="T222" i="3"/>
  <c r="V222" i="3"/>
  <c r="W222" i="3"/>
  <c r="S223" i="3"/>
  <c r="T223" i="3"/>
  <c r="V223" i="3"/>
  <c r="W223" i="3"/>
  <c r="O224" i="3"/>
  <c r="S224" i="3"/>
  <c r="T224" i="3"/>
  <c r="V224" i="3"/>
  <c r="W224" i="3"/>
  <c r="O225" i="3"/>
  <c r="T225" i="3"/>
  <c r="V225" i="3"/>
  <c r="W225" i="3"/>
  <c r="O226" i="3"/>
  <c r="S226" i="3"/>
  <c r="T226" i="3"/>
  <c r="V226" i="3"/>
  <c r="W226" i="3"/>
  <c r="T227" i="3"/>
  <c r="V227" i="3"/>
  <c r="W227" i="3"/>
  <c r="O228" i="3"/>
  <c r="S228" i="3"/>
  <c r="T228" i="3"/>
  <c r="V228" i="3"/>
  <c r="W228" i="3"/>
  <c r="O229" i="3"/>
  <c r="T229" i="3"/>
  <c r="V229" i="3"/>
  <c r="W229" i="3"/>
  <c r="O230" i="3"/>
  <c r="S230" i="3"/>
  <c r="T230" i="3"/>
  <c r="V230" i="3"/>
  <c r="W230" i="3"/>
  <c r="S231" i="3"/>
  <c r="T231" i="3"/>
  <c r="V231" i="3"/>
  <c r="W231" i="3"/>
  <c r="O232" i="3"/>
  <c r="S232" i="3"/>
  <c r="T232" i="3"/>
  <c r="V232" i="3"/>
  <c r="W232" i="3"/>
  <c r="O233" i="3"/>
  <c r="T233" i="3"/>
  <c r="V233" i="3"/>
  <c r="W233" i="3"/>
  <c r="O234" i="3"/>
  <c r="S234" i="3"/>
  <c r="T234" i="3"/>
  <c r="V234" i="3"/>
  <c r="W234" i="3"/>
  <c r="T235" i="3"/>
  <c r="V235" i="3"/>
  <c r="W235" i="3"/>
  <c r="O236" i="3"/>
  <c r="S236" i="3"/>
  <c r="T236" i="3"/>
  <c r="V236" i="3"/>
  <c r="W236" i="3"/>
  <c r="O237" i="3"/>
  <c r="T237" i="3"/>
  <c r="V237" i="3"/>
  <c r="W237" i="3"/>
  <c r="O238" i="3"/>
  <c r="S238" i="3"/>
  <c r="T238" i="3"/>
  <c r="V238" i="3"/>
  <c r="W238" i="3"/>
  <c r="S239" i="3"/>
  <c r="T239" i="3"/>
  <c r="V239" i="3"/>
  <c r="W239" i="3"/>
  <c r="O240" i="3"/>
  <c r="S240" i="3"/>
  <c r="T240" i="3"/>
  <c r="V240" i="3"/>
  <c r="W240" i="3"/>
  <c r="O241" i="3"/>
  <c r="T241" i="3"/>
  <c r="V241" i="3"/>
  <c r="W241" i="3"/>
  <c r="O242" i="3"/>
  <c r="S242" i="3"/>
  <c r="T242" i="3"/>
  <c r="V242" i="3"/>
  <c r="W242" i="3"/>
  <c r="T243" i="3"/>
  <c r="V243" i="3"/>
  <c r="W243" i="3"/>
  <c r="O244" i="3"/>
  <c r="S244" i="3"/>
  <c r="T244" i="3"/>
  <c r="V244" i="3"/>
  <c r="W244" i="3"/>
  <c r="O245" i="3"/>
  <c r="T245" i="3"/>
  <c r="V245" i="3"/>
  <c r="W245" i="3"/>
  <c r="O246" i="3"/>
  <c r="S246" i="3"/>
  <c r="T246" i="3"/>
  <c r="V246" i="3"/>
  <c r="W246" i="3"/>
  <c r="S247" i="3"/>
  <c r="T247" i="3"/>
  <c r="V247" i="3"/>
  <c r="W247" i="3"/>
  <c r="O248" i="3"/>
  <c r="S248" i="3"/>
  <c r="T248" i="3"/>
  <c r="V248" i="3"/>
  <c r="W248" i="3"/>
  <c r="O249" i="3"/>
  <c r="T249" i="3"/>
  <c r="V249" i="3"/>
  <c r="W249" i="3"/>
  <c r="O250" i="3"/>
  <c r="S250" i="3"/>
  <c r="T250" i="3"/>
  <c r="V250" i="3"/>
  <c r="W250" i="3"/>
  <c r="AA7" i="3"/>
  <c r="S7" i="3" s="1"/>
  <c r="Z7" i="3"/>
  <c r="V7" i="3"/>
  <c r="O7" i="3"/>
  <c r="AA7" i="6"/>
  <c r="S7" i="6" s="1"/>
  <c r="Z7" i="6"/>
  <c r="O7" i="6" s="1"/>
  <c r="T250" i="6" l="1"/>
  <c r="W250" i="6" s="1"/>
  <c r="T246" i="6"/>
  <c r="W246" i="6" s="1"/>
  <c r="T242" i="6"/>
  <c r="W242" i="6" s="1"/>
  <c r="T238" i="6"/>
  <c r="W238" i="6" s="1"/>
  <c r="T234" i="6"/>
  <c r="W234" i="6" s="1"/>
  <c r="T230" i="6"/>
  <c r="W230" i="6" s="1"/>
  <c r="T226" i="6"/>
  <c r="W226" i="6" s="1"/>
  <c r="T222" i="6"/>
  <c r="W222" i="6" s="1"/>
  <c r="T218" i="6"/>
  <c r="W218" i="6" s="1"/>
  <c r="T214" i="6"/>
  <c r="W214" i="6" s="1"/>
  <c r="T210" i="6"/>
  <c r="W210" i="6" s="1"/>
  <c r="T206" i="6"/>
  <c r="W206" i="6" s="1"/>
  <c r="T199" i="6"/>
  <c r="W199" i="6" s="1"/>
  <c r="T187" i="6"/>
  <c r="W187" i="6" s="1"/>
  <c r="T175" i="6"/>
  <c r="W175" i="6" s="1"/>
  <c r="T163" i="6"/>
  <c r="W163" i="6" s="1"/>
  <c r="T151" i="6"/>
  <c r="W151" i="6" s="1"/>
  <c r="T195" i="6"/>
  <c r="W195" i="6" s="1"/>
  <c r="T183" i="6"/>
  <c r="W183" i="6" s="1"/>
  <c r="T171" i="6"/>
  <c r="W171" i="6" s="1"/>
  <c r="T159" i="6"/>
  <c r="W159" i="6" s="1"/>
  <c r="T141" i="6"/>
  <c r="W141" i="6" s="1"/>
  <c r="T191" i="6"/>
  <c r="W191" i="6" s="1"/>
  <c r="T179" i="6"/>
  <c r="W179" i="6" s="1"/>
  <c r="T167" i="6"/>
  <c r="W167" i="6" s="1"/>
  <c r="T155" i="6"/>
  <c r="W155" i="6" s="1"/>
  <c r="T147" i="6"/>
  <c r="W147" i="6" s="1"/>
  <c r="T124" i="6"/>
  <c r="W124" i="6" s="1"/>
  <c r="T91" i="6"/>
  <c r="W91" i="6" s="1"/>
  <c r="T78" i="6"/>
  <c r="W78" i="6" s="1"/>
  <c r="T75" i="6"/>
  <c r="W75" i="6" s="1"/>
  <c r="T33" i="6"/>
  <c r="W33" i="6" s="1"/>
  <c r="T120" i="6"/>
  <c r="W120" i="6" s="1"/>
  <c r="T112" i="6"/>
  <c r="W112" i="6" s="1"/>
  <c r="T104" i="6"/>
  <c r="W104" i="6" s="1"/>
  <c r="T96" i="6"/>
  <c r="W96" i="6" s="1"/>
  <c r="T82" i="6"/>
  <c r="W82" i="6" s="1"/>
  <c r="T66" i="6"/>
  <c r="W66" i="6" s="1"/>
  <c r="T58" i="6"/>
  <c r="W58" i="6" s="1"/>
  <c r="T139" i="6"/>
  <c r="W139" i="6" s="1"/>
  <c r="T135" i="6"/>
  <c r="W135" i="6" s="1"/>
  <c r="T131" i="6"/>
  <c r="W131" i="6" s="1"/>
  <c r="T127" i="6"/>
  <c r="W127" i="6" s="1"/>
  <c r="T121" i="6"/>
  <c r="W121" i="6" s="1"/>
  <c r="T113" i="6"/>
  <c r="W113" i="6" s="1"/>
  <c r="T105" i="6"/>
  <c r="W105" i="6" s="1"/>
  <c r="T97" i="6"/>
  <c r="W97" i="6" s="1"/>
  <c r="T94" i="6"/>
  <c r="W94" i="6" s="1"/>
  <c r="T86" i="6"/>
  <c r="W86" i="6" s="1"/>
  <c r="T83" i="6"/>
  <c r="W83" i="6" s="1"/>
  <c r="T70" i="6"/>
  <c r="W70" i="6" s="1"/>
  <c r="T67" i="6"/>
  <c r="W67" i="6" s="1"/>
  <c r="T49" i="6"/>
  <c r="W49" i="6" s="1"/>
  <c r="T53" i="6"/>
  <c r="W53" i="6" s="1"/>
  <c r="T45" i="6"/>
  <c r="W45" i="6" s="1"/>
  <c r="T37" i="6"/>
  <c r="W37" i="6" s="1"/>
  <c r="T29" i="6"/>
  <c r="W29" i="6" s="1"/>
  <c r="T21" i="6"/>
  <c r="W21" i="6" s="1"/>
  <c r="T13" i="6"/>
  <c r="W13" i="6" s="1"/>
  <c r="T8" i="6"/>
  <c r="W8" i="6" s="1"/>
  <c r="T92" i="6"/>
  <c r="W92" i="6" s="1"/>
  <c r="T88" i="6"/>
  <c r="W88" i="6" s="1"/>
  <c r="T84" i="6"/>
  <c r="W84" i="6" s="1"/>
  <c r="T80" i="6"/>
  <c r="W80" i="6" s="1"/>
  <c r="T76" i="6"/>
  <c r="W76" i="6" s="1"/>
  <c r="T72" i="6"/>
  <c r="W72" i="6" s="1"/>
  <c r="T68" i="6"/>
  <c r="W68" i="6" s="1"/>
  <c r="T54" i="6"/>
  <c r="W54" i="6" s="1"/>
  <c r="T46" i="6"/>
  <c r="W46" i="6" s="1"/>
  <c r="T38" i="6"/>
  <c r="W38" i="6" s="1"/>
  <c r="T30" i="6"/>
  <c r="W30" i="6" s="1"/>
  <c r="T22" i="6"/>
  <c r="W22" i="6" s="1"/>
  <c r="T14" i="6"/>
  <c r="W14" i="6" s="1"/>
  <c r="T167" i="3"/>
  <c r="W167" i="3" s="1"/>
  <c r="T8" i="3"/>
  <c r="W8" i="3" s="1"/>
  <c r="T7" i="3"/>
  <c r="W7" i="3" s="1"/>
  <c r="V7" i="6" l="1"/>
  <c r="T7" i="6"/>
  <c r="W7" i="6" l="1"/>
</calcChain>
</file>

<file path=xl/sharedStrings.xml><?xml version="1.0" encoding="utf-8"?>
<sst xmlns="http://schemas.openxmlformats.org/spreadsheetml/2006/main" count="783" uniqueCount="135">
  <si>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</si>
  <si>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</si>
  <si>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</si>
  <si>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</si>
  <si>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</si>
  <si>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</si>
  <si>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</si>
  <si>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</si>
  <si>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</si>
  <si>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</si>
  <si>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</si>
  <si>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</si>
  <si>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</si>
  <si>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</si>
  <si>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</si>
  <si>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</si>
  <si>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</si>
  <si>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</si>
  <si>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</si>
  <si>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</si>
  <si>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</si>
  <si>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</si>
  <si>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</si>
  <si>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</si>
  <si>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</si>
  <si>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</si>
  <si>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</si>
  <si>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</si>
  <si>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</si>
  <si>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</si>
  <si>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</si>
  <si>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</si>
  <si>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</si>
  <si>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</si>
  <si>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</si>
  <si>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</si>
  <si>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</si>
  <si>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</si>
  <si>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</si>
  <si>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</si>
  <si>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</si>
  <si>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</si>
  <si>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</si>
  <si>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</si>
  <si>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</si>
  <si>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</si>
  <si>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</si>
  <si>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</si>
  <si>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</si>
  <si>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</si>
  <si>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</si>
  <si>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</si>
  <si>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</si>
  <si>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</si>
  <si>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</si>
  <si>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</si>
  <si>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</si>
  <si>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</si>
  <si>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</si>
  <si>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</si>
  <si>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</si>
  <si>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</si>
  <si>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</si>
  <si>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</si>
  <si>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</si>
  <si>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</si>
  <si>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</si>
  <si>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</si>
  <si>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</si>
  <si>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</si>
  <si>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</si>
  <si>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</si>
  <si>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</si>
  <si>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</si>
  <si>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</si>
  <si>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</si>
  <si>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</si>
  <si>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</si>
  <si>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</si>
  <si>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</si>
  <si>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</si>
  <si>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</si>
  <si>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</si>
  <si>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</si>
  <si>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</si>
  <si>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</si>
  <si>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</si>
  <si>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</si>
  <si>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</si>
  <si>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</si>
  <si>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</si>
  <si>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</si>
  <si>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</si>
  <si>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</si>
  <si>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</si>
  <si>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</si>
  <si>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</si>
  <si>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</si>
  <si>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</si>
  <si>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</si>
  <si>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</si>
  <si>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</si>
  <si>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</si>
  <si>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</si>
  <si>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</si>
  <si>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</si>
  <si>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</si>
  <si>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</si>
  <si>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</si>
  <si>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</si>
  <si>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BENJ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</si>
  <si>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</si>
  <si>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</si>
  <si>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</si>
  <si>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</si>
  <si>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</si>
  <si>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</si>
  <si>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</si>
  <si>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</si>
  <si>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</si>
  <si>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</si>
  <si>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</si>
  <si>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</si>
  <si>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</si>
  <si>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</si>
  <si>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</si>
  <si>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</si>
  <si>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</si>
  <si>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</si>
  <si>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>NORMANDIE</t>
  </si>
  <si>
    <t>FEMININES</t>
  </si>
  <si>
    <t xml:space="preserve"> - - -</t>
  </si>
  <si>
    <t>MASCULINS</t>
  </si>
  <si>
    <t>LISTING REGIONAL    U10 - U13</t>
  </si>
  <si>
    <t>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</si>
</sst>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4"/>
      <color rgb="FF666699"/>
      <name val="Arial"/>
      <family val="2"/>
    </font>
    <font>
      <b/>
      <sz val="2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33FF"/>
        <bgColor indexed="64"/>
      </patternFill>
    </fill>
  </fills>
  <borders count="52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/>
      <right/>
      <top style="dashed">
        <color rgb="FF666699"/>
      </top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/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1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18" fillId="10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164" fontId="15" fillId="11" borderId="8" xfId="0" applyNumberFormat="1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164" fontId="15" fillId="11" borderId="11" xfId="0" applyNumberFormat="1" applyFont="1" applyFill="1" applyBorder="1" applyAlignment="1" applyProtection="1">
      <alignment horizontal="center" vertical="center"/>
    </xf>
    <xf numFmtId="0" fontId="15" fillId="11" borderId="12" xfId="0" applyFont="1" applyFill="1" applyBorder="1" applyAlignment="1" applyProtection="1">
      <alignment horizontal="center" vertical="center"/>
    </xf>
    <xf numFmtId="2" fontId="19" fillId="2" borderId="14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2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2" fillId="2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8" fillId="12" borderId="29" xfId="0" applyNumberFormat="1" applyFont="1" applyFill="1" applyBorder="1" applyAlignment="1" applyProtection="1">
      <alignment horizontal="center" vertical="center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8" fillId="12" borderId="32" xfId="0" applyNumberFormat="1" applyFont="1" applyFill="1" applyBorder="1" applyAlignment="1" applyProtection="1">
      <alignment horizontal="center" vertical="center"/>
    </xf>
    <xf numFmtId="1" fontId="20" fillId="2" borderId="33" xfId="0" applyNumberFormat="1" applyFont="1" applyFill="1" applyBorder="1" applyAlignment="1" applyProtection="1">
      <alignment horizontal="center" vertical="center"/>
    </xf>
    <xf numFmtId="1" fontId="20" fillId="2" borderId="35" xfId="0" applyNumberFormat="1" applyFont="1" applyFill="1" applyBorder="1" applyAlignment="1" applyProtection="1">
      <alignment horizontal="center" vertical="center"/>
    </xf>
    <xf numFmtId="0" fontId="7" fillId="2" borderId="20" xfId="0" quotePrefix="1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164" fontId="3" fillId="2" borderId="23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64" fontId="3" fillId="2" borderId="24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/>
    </xf>
    <xf numFmtId="0" fontId="22" fillId="2" borderId="38" xfId="0" applyNumberFormat="1" applyFont="1" applyFill="1" applyBorder="1" applyAlignment="1" applyProtection="1">
      <alignment horizontal="center" vertical="center"/>
      <protection locked="0"/>
    </xf>
    <xf numFmtId="164" fontId="2" fillId="2" borderId="39" xfId="0" applyNumberFormat="1" applyFont="1" applyFill="1" applyBorder="1" applyAlignment="1" applyProtection="1">
      <alignment horizontal="center" vertical="center"/>
      <protection locked="0"/>
    </xf>
    <xf numFmtId="164" fontId="3" fillId="2" borderId="40" xfId="0" applyNumberFormat="1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vertical="center"/>
      <protection locked="0"/>
    </xf>
    <xf numFmtId="1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164" fontId="2" fillId="2" borderId="42" xfId="0" applyNumberFormat="1" applyFont="1" applyFill="1" applyBorder="1" applyAlignment="1" applyProtection="1">
      <alignment horizontal="center" vertical="center"/>
      <protection locked="0"/>
    </xf>
    <xf numFmtId="2" fontId="19" fillId="2" borderId="43" xfId="0" applyNumberFormat="1" applyFont="1" applyFill="1" applyBorder="1" applyAlignment="1" applyProtection="1">
      <alignment horizontal="center" vertical="center"/>
      <protection locked="0"/>
    </xf>
    <xf numFmtId="1" fontId="4" fillId="2" borderId="44" xfId="0" applyNumberFormat="1" applyFont="1" applyFill="1" applyBorder="1" applyAlignment="1" applyProtection="1">
      <alignment horizontal="center" vertical="center"/>
      <protection locked="0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 hidden="1"/>
    </xf>
    <xf numFmtId="166" fontId="1" fillId="2" borderId="2" xfId="0" applyNumberFormat="1" applyFont="1" applyFill="1" applyBorder="1" applyAlignment="1" applyProtection="1">
      <alignment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2" fontId="1" fillId="2" borderId="2" xfId="0" applyNumberFormat="1" applyFont="1" applyFill="1" applyBorder="1" applyAlignment="1" applyProtection="1">
      <alignment vertical="center"/>
      <protection locked="0" hidden="1"/>
    </xf>
    <xf numFmtId="0" fontId="7" fillId="2" borderId="19" xfId="0" quotePrefix="1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167" fontId="24" fillId="2" borderId="5" xfId="0" applyNumberFormat="1" applyFont="1" applyFill="1" applyBorder="1" applyAlignment="1">
      <alignment horizontal="center" vertical="center"/>
    </xf>
    <xf numFmtId="167" fontId="24" fillId="2" borderId="6" xfId="0" applyNumberFormat="1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1" fontId="8" fillId="12" borderId="46" xfId="0" applyNumberFormat="1" applyFont="1" applyFill="1" applyBorder="1" applyAlignment="1" applyProtection="1">
      <alignment horizontal="center" vertical="center"/>
    </xf>
    <xf numFmtId="1" fontId="4" fillId="2" borderId="47" xfId="0" applyNumberFormat="1" applyFont="1" applyFill="1" applyBorder="1" applyAlignment="1" applyProtection="1">
      <alignment horizontal="center" vertical="center"/>
      <protection locked="0"/>
    </xf>
    <xf numFmtId="1" fontId="4" fillId="2" borderId="48" xfId="0" applyNumberFormat="1" applyFont="1" applyFill="1" applyBorder="1" applyAlignment="1" applyProtection="1">
      <alignment horizontal="center" vertical="center"/>
      <protection locked="0"/>
    </xf>
    <xf numFmtId="1" fontId="20" fillId="2" borderId="49" xfId="0" applyNumberFormat="1" applyFont="1" applyFill="1" applyBorder="1" applyAlignment="1" applyProtection="1">
      <alignment horizontal="center" vertical="center"/>
    </xf>
    <xf numFmtId="0" fontId="7" fillId="2" borderId="50" xfId="0" quotePrefix="1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2" fontId="12" fillId="2" borderId="5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1" fillId="3" borderId="0" xfId="0" applyFont="1" applyFill="1" applyBorder="1" applyAlignment="1" applyProtection="1">
      <alignment vertical="center"/>
      <protection locked="0" hidden="1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 hidden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33FF"/>
      <color rgb="FFFF00FF"/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FF"/>
    <pageSetUpPr fitToPage="1"/>
  </sheetPr>
  <dimension ref="A1:DC251"/>
  <sheetViews>
    <sheetView zoomScaleNormal="100" workbookViewId="0">
      <selection activeCell="Q10" sqref="Q10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5" width="1.7109375" style="1" hidden="1" customWidth="1"/>
    <col min="26" max="26" width="11.140625" style="1" hidden="1" customWidth="1"/>
    <col min="27" max="27" width="11.42578125" style="1" hidden="1" customWidth="1"/>
    <col min="28" max="28" width="11.42578125" style="36" hidden="1" customWidth="1"/>
    <col min="29" max="40" width="11.42578125" style="36" customWidth="1"/>
    <col min="41" max="107" width="11.42578125" style="36"/>
    <col min="108" max="16384" width="11.42578125" style="1"/>
  </cols>
  <sheetData>
    <row r="1" spans="1:107" ht="5.0999999999999996" customHeight="1" thickBot="1" x14ac:dyDescent="0.25"/>
    <row r="2" spans="1:107" s="9" customFormat="1" ht="30" customHeight="1" x14ac:dyDescent="0.2">
      <c r="B2" s="10"/>
      <c r="C2" s="10"/>
      <c r="D2" s="136" t="s">
        <v>133</v>
      </c>
      <c r="E2" s="137"/>
      <c r="F2" s="137"/>
      <c r="G2" s="137"/>
      <c r="H2" s="137"/>
      <c r="I2" s="137"/>
      <c r="J2" s="137"/>
      <c r="K2" s="137"/>
      <c r="L2" s="68"/>
      <c r="M2" s="69"/>
      <c r="N2" s="143" t="s">
        <v>130</v>
      </c>
      <c r="O2" s="143"/>
      <c r="P2" s="143"/>
      <c r="Q2" s="143"/>
      <c r="R2" s="143"/>
      <c r="S2" s="143"/>
      <c r="T2" s="69"/>
      <c r="U2" s="69"/>
      <c r="V2" s="137" t="s">
        <v>14</v>
      </c>
      <c r="W2" s="138"/>
      <c r="X2" s="10"/>
      <c r="Y2" s="10"/>
      <c r="Z2" s="10"/>
      <c r="AA2" s="10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9" customFormat="1" ht="30" customHeight="1" thickBot="1" x14ac:dyDescent="0.25">
      <c r="B3" s="10"/>
      <c r="C3" s="10"/>
      <c r="D3" s="139" t="s">
        <v>129</v>
      </c>
      <c r="E3" s="140"/>
      <c r="F3" s="140"/>
      <c r="G3" s="140"/>
      <c r="H3" s="140"/>
      <c r="I3" s="140"/>
      <c r="J3" s="140"/>
      <c r="K3" s="140"/>
      <c r="L3" s="70"/>
      <c r="M3" s="70"/>
      <c r="N3" s="144"/>
      <c r="O3" s="144"/>
      <c r="P3" s="144"/>
      <c r="Q3" s="144"/>
      <c r="R3" s="144"/>
      <c r="S3" s="144"/>
      <c r="T3" s="70"/>
      <c r="U3" s="70"/>
      <c r="V3" s="141">
        <v>43830</v>
      </c>
      <c r="W3" s="142"/>
      <c r="X3" s="10"/>
      <c r="Y3" s="10"/>
      <c r="Z3" s="10"/>
      <c r="AA3" s="10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</row>
    <row r="4" spans="1:107" s="8" customFormat="1" ht="9.9499999999999993" customHeight="1" thickBot="1" x14ac:dyDescent="0.25">
      <c r="A4" s="7"/>
      <c r="B4" s="15"/>
      <c r="C4" s="16"/>
      <c r="D4" s="17"/>
      <c r="E4" s="17"/>
      <c r="F4" s="18"/>
      <c r="G4" s="19"/>
      <c r="H4" s="20"/>
      <c r="I4" s="21"/>
      <c r="J4" s="22"/>
      <c r="K4" s="23"/>
      <c r="L4" s="24"/>
      <c r="M4" s="24"/>
      <c r="N4" s="24"/>
      <c r="O4" s="25"/>
      <c r="P4" s="24"/>
      <c r="Q4" s="24"/>
      <c r="R4" s="24"/>
      <c r="S4" s="25"/>
      <c r="T4" s="25"/>
      <c r="U4" s="26"/>
      <c r="V4" s="18"/>
      <c r="W4" s="18"/>
      <c r="X4" s="6"/>
      <c r="Y4" s="6"/>
      <c r="Z4" s="6"/>
      <c r="AA4" s="6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s="14" customFormat="1" ht="18" customHeight="1" thickBot="1" x14ac:dyDescent="0.25">
      <c r="A5" s="12"/>
      <c r="B5" s="73" t="s">
        <v>8</v>
      </c>
      <c r="C5" s="74" t="s">
        <v>9</v>
      </c>
      <c r="D5" s="74" t="s">
        <v>6</v>
      </c>
      <c r="E5" s="74" t="s">
        <v>29</v>
      </c>
      <c r="F5" s="135" t="s">
        <v>0</v>
      </c>
      <c r="G5" s="135"/>
      <c r="H5" s="74" t="s">
        <v>11</v>
      </c>
      <c r="I5" s="74" t="s">
        <v>10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12</v>
      </c>
      <c r="P5" s="71">
        <v>1</v>
      </c>
      <c r="Q5" s="72">
        <v>2</v>
      </c>
      <c r="R5" s="72">
        <v>3</v>
      </c>
      <c r="S5" s="76" t="s">
        <v>13</v>
      </c>
      <c r="T5" s="77" t="s">
        <v>2</v>
      </c>
      <c r="U5" s="78" t="s">
        <v>3</v>
      </c>
      <c r="V5" s="78" t="s">
        <v>7</v>
      </c>
      <c r="W5" s="79" t="s">
        <v>4</v>
      </c>
      <c r="X5" s="41"/>
      <c r="Y5" s="41"/>
      <c r="Z5" s="13"/>
      <c r="AA5" s="13"/>
      <c r="AB5" s="108"/>
      <c r="AC5" s="108"/>
      <c r="AD5" s="108"/>
      <c r="AE5" s="108"/>
      <c r="AF5" s="108"/>
      <c r="AG5" s="108"/>
      <c r="AH5" s="108"/>
      <c r="AI5" s="108"/>
      <c r="AJ5" s="108"/>
      <c r="AK5" s="10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</row>
    <row r="6" spans="1:107" s="8" customFormat="1" ht="5.0999999999999996" customHeight="1" thickBot="1" x14ac:dyDescent="0.25">
      <c r="A6" s="7"/>
      <c r="B6" s="15"/>
      <c r="C6" s="16"/>
      <c r="D6" s="18"/>
      <c r="E6" s="18"/>
      <c r="F6" s="19"/>
      <c r="G6" s="20"/>
      <c r="H6" s="22"/>
      <c r="I6" s="21"/>
      <c r="J6" s="17"/>
      <c r="K6" s="23"/>
      <c r="L6" s="24"/>
      <c r="M6" s="24"/>
      <c r="N6" s="24"/>
      <c r="O6" s="25"/>
      <c r="P6" s="24"/>
      <c r="Q6" s="24"/>
      <c r="R6" s="24"/>
      <c r="S6" s="25"/>
      <c r="T6" s="25"/>
      <c r="U6" s="25"/>
      <c r="V6" s="26"/>
      <c r="W6" s="26"/>
      <c r="X6" s="6"/>
      <c r="Y6" s="6"/>
      <c r="Z6" s="6"/>
      <c r="AA6" s="6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96"/>
      <c r="AM6" s="96"/>
      <c r="AN6" s="96"/>
      <c r="AO6" s="96"/>
      <c r="AP6" s="96"/>
      <c r="AQ6" s="9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5" customFormat="1" ht="30" customHeight="1" x14ac:dyDescent="0.2">
      <c r="B7" s="82" t="s">
        <v>134</v>
      </c>
      <c r="C7" s="84"/>
      <c r="D7" s="85"/>
      <c r="E7" s="88"/>
      <c r="F7" s="113"/>
      <c r="G7" s="114"/>
      <c r="H7" s="90"/>
      <c r="I7" s="92"/>
      <c r="J7" s="93"/>
      <c r="K7" s="80"/>
      <c r="L7" s="97"/>
      <c r="M7" s="98"/>
      <c r="N7" s="98"/>
      <c r="O7" s="99" t="str">
        <f>IF(Z7&lt;=0,0,Z7)</f>
        <v xml:space="preserve"> </v>
      </c>
      <c r="P7" s="97"/>
      <c r="Q7" s="98"/>
      <c r="R7" s="98"/>
      <c r="S7" s="99" t="str">
        <f>IF(AA7&lt;=0,0,AA7)</f>
        <v xml:space="preserve"> </v>
      </c>
      <c r="T7" s="103" t="str">
        <f>IF(E7="","",IF(OR(O7=0,S7=0),0,O7+S7))</f>
        <v/>
      </c>
      <c r="U7" s="133" t="s">
        <v>131</v>
      </c>
      <c r="V7" s="106" t="str">
        <f>IF(H7=0," ",IF(E7="H",IF(AND(H7&gt;2006,H7&lt;2010),VLOOKUP(K7,Minimas!$A$15:$C$29,3),IF(AND(H7&gt;2009,H7&lt;2012),VLOOKUP(K7,Minimas!$A$15:$C$29,2),"ERREUR")),IF(AND(H7&gt;2006,H7&lt;2010),VLOOKUP(K7,Minimas!$H$15:J$29,3),IF(AND(H7&gt;2009,H7&lt;2012),VLOOKUP(K7,Minimas!$H$15:$J$29,2),"ERREUR"))))</f>
        <v xml:space="preserve"> </v>
      </c>
      <c r="W7" s="107" t="str">
        <f>IF(E7=" "," ",IF(E7="H",10^(0.75194503*LOG(K7/175.508)^2)*T7,IF(E7="F",10^(0.783497476* LOG(K7/153.655)^2)*T7,"")))</f>
        <v/>
      </c>
      <c r="X7" s="42"/>
      <c r="Y7" s="42"/>
      <c r="Z7" s="5" t="str">
        <f>IF(L7=0," ",MAXA(L7+M7,M7+N7,L7+N7))</f>
        <v xml:space="preserve"> </v>
      </c>
      <c r="AA7" s="5" t="str">
        <f>IF(P7=0," ",MAXA(P7+Q7,Q7+R7,P7+R7))</f>
        <v xml:space="preserve"> </v>
      </c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s="5" customFormat="1" ht="30" customHeight="1" x14ac:dyDescent="0.2">
      <c r="B8" s="83"/>
      <c r="C8" s="86"/>
      <c r="D8" s="87"/>
      <c r="E8" s="89"/>
      <c r="F8" s="115"/>
      <c r="G8" s="116"/>
      <c r="H8" s="91"/>
      <c r="I8" s="94"/>
      <c r="J8" s="95"/>
      <c r="K8" s="81"/>
      <c r="L8" s="100"/>
      <c r="M8" s="101"/>
      <c r="N8" s="101"/>
      <c r="O8" s="102" t="str">
        <f t="shared" ref="O8:O71" si="0">IF(Z8&lt;=0,0,Z8)</f>
        <v xml:space="preserve"> </v>
      </c>
      <c r="P8" s="100"/>
      <c r="Q8" s="101"/>
      <c r="R8" s="101"/>
      <c r="S8" s="102" t="str">
        <f t="shared" ref="S8:S71" si="1">IF(AA8&lt;=0,0,AA8)</f>
        <v xml:space="preserve"> </v>
      </c>
      <c r="T8" s="104" t="str">
        <f t="shared" ref="T8:T71" si="2">IF(E8="","",IF(OR(O8=0,S8=0),0,O8+S8))</f>
        <v/>
      </c>
      <c r="U8" s="105" t="s">
        <v>131</v>
      </c>
      <c r="V8" s="149" t="str">
        <f>IF(H8=0," ",IF(E8="H",IF(AND(H8&gt;2006,H8&lt;2010),VLOOKUP(K8,Minimas!$A$15:$C$29,3),IF(AND(H8&gt;2009,H8&lt;2012),VLOOKUP(K8,Minimas!$A$15:$C$29,2),"ERREUR")),IF(AND(H8&gt;2006,H8&lt;2010),VLOOKUP(K8,Minimas!$H$15:J$29,3),IF(AND(H8&gt;2009,H8&lt;2012),VLOOKUP(K8,Minimas!$H$15:$J$29,2),"ERREUR"))))</f>
        <v xml:space="preserve"> </v>
      </c>
      <c r="W8" s="150" t="str">
        <f t="shared" ref="W8:W71" si="3">IF(E8=" "," ",IF(E8="H",10^(0.75194503*LOG(K8/175.508)^2)*T8,IF(E8="F",10^(0.783497476* LOG(K8/153.655)^2)*T8,"")))</f>
        <v/>
      </c>
      <c r="X8" s="42"/>
      <c r="Y8" s="42"/>
      <c r="Z8" s="5" t="str">
        <f t="shared" ref="Z8:Z71" si="4">IF(L8=0," ",MAXA(L8+M8,M8+N8,L8+N8))</f>
        <v xml:space="preserve"> </v>
      </c>
      <c r="AA8" s="5" t="str">
        <f t="shared" ref="AA8:AA71" si="5">IF(P8=0," ",MAXA(P8+Q8,Q8+R8,P8+R8))</f>
        <v xml:space="preserve"> </v>
      </c>
      <c r="AB8" s="40"/>
      <c r="AC8" s="40"/>
      <c r="AD8" s="40"/>
      <c r="AE8" s="111"/>
      <c r="AF8" s="111"/>
      <c r="AG8" s="111"/>
      <c r="AH8" s="111"/>
      <c r="AI8" s="111"/>
      <c r="AJ8" s="111"/>
      <c r="AK8" s="112"/>
      <c r="AL8" s="112"/>
      <c r="AM8" s="112"/>
      <c r="AN8" s="112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s="5" customFormat="1" ht="30" customHeight="1" x14ac:dyDescent="0.2">
      <c r="B9" s="83"/>
      <c r="C9" s="86"/>
      <c r="D9" s="87"/>
      <c r="E9" s="89"/>
      <c r="F9" s="115"/>
      <c r="G9" s="116"/>
      <c r="H9" s="91"/>
      <c r="I9" s="94"/>
      <c r="J9" s="95"/>
      <c r="K9" s="81"/>
      <c r="L9" s="100"/>
      <c r="M9" s="101"/>
      <c r="N9" s="101"/>
      <c r="O9" s="102" t="str">
        <f t="shared" si="0"/>
        <v xml:space="preserve"> </v>
      </c>
      <c r="P9" s="100"/>
      <c r="Q9" s="101"/>
      <c r="R9" s="101"/>
      <c r="S9" s="102" t="str">
        <f t="shared" si="1"/>
        <v xml:space="preserve"> </v>
      </c>
      <c r="T9" s="104" t="str">
        <f t="shared" si="2"/>
        <v/>
      </c>
      <c r="U9" s="105" t="s">
        <v>131</v>
      </c>
      <c r="V9" s="149" t="str">
        <f>IF(H9=0," ",IF(E9="H",IF(AND(H9&gt;2006,H9&lt;2010),VLOOKUP(K9,Minimas!$A$15:$C$29,3),IF(AND(H9&gt;2009,H9&lt;2012),VLOOKUP(K9,Minimas!$A$15:$C$29,2),"ERREUR")),IF(AND(H9&gt;2006,H9&lt;2010),VLOOKUP(K9,Minimas!$H$15:J$29,3),IF(AND(H9&gt;2009,H9&lt;2012),VLOOKUP(K9,Minimas!$H$15:$J$29,2),"ERREUR"))))</f>
        <v xml:space="preserve"> </v>
      </c>
      <c r="W9" s="150" t="str">
        <f t="shared" si="3"/>
        <v/>
      </c>
      <c r="X9" s="42"/>
      <c r="Y9" s="42"/>
      <c r="Z9" s="5" t="str">
        <f t="shared" si="4"/>
        <v xml:space="preserve"> </v>
      </c>
      <c r="AA9" s="5" t="str">
        <f t="shared" si="5"/>
        <v xml:space="preserve"> </v>
      </c>
      <c r="AB9" s="40"/>
      <c r="AC9" s="40"/>
      <c r="AD9" s="40"/>
      <c r="AE9" s="111"/>
      <c r="AF9" s="111"/>
      <c r="AG9" s="111"/>
      <c r="AH9" s="111"/>
      <c r="AI9" s="111"/>
      <c r="AJ9" s="111"/>
      <c r="AK9" s="112"/>
      <c r="AL9" s="112"/>
      <c r="AM9" s="112"/>
      <c r="AN9" s="112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5" customFormat="1" ht="30" customHeight="1" x14ac:dyDescent="0.2">
      <c r="B10" s="83"/>
      <c r="C10" s="86"/>
      <c r="D10" s="87"/>
      <c r="E10" s="89"/>
      <c r="F10" s="115"/>
      <c r="G10" s="116"/>
      <c r="H10" s="91"/>
      <c r="I10" s="94"/>
      <c r="J10" s="95"/>
      <c r="K10" s="81"/>
      <c r="L10" s="100"/>
      <c r="M10" s="101"/>
      <c r="N10" s="101"/>
      <c r="O10" s="102" t="str">
        <f t="shared" si="0"/>
        <v xml:space="preserve"> </v>
      </c>
      <c r="P10" s="100"/>
      <c r="Q10" s="101"/>
      <c r="R10" s="101"/>
      <c r="S10" s="102" t="str">
        <f t="shared" si="1"/>
        <v xml:space="preserve"> </v>
      </c>
      <c r="T10" s="104" t="str">
        <f t="shared" si="2"/>
        <v/>
      </c>
      <c r="U10" s="105" t="s">
        <v>131</v>
      </c>
      <c r="V10" s="149" t="str">
        <f>IF(H10=0," ",IF(E10="H",IF(AND(H10&gt;2006,H10&lt;2010),VLOOKUP(K10,Minimas!$A$15:$C$29,3),IF(AND(H10&gt;2009,H10&lt;2012),VLOOKUP(K10,Minimas!$A$15:$C$29,2),"ERREUR")),IF(AND(H10&gt;2006,H10&lt;2010),VLOOKUP(K10,Minimas!$H$15:J$29,3),IF(AND(H10&gt;2009,H10&lt;2012),VLOOKUP(K10,Minimas!$H$15:$J$29,2),"ERREUR"))))</f>
        <v xml:space="preserve"> </v>
      </c>
      <c r="W10" s="150" t="str">
        <f t="shared" si="3"/>
        <v/>
      </c>
      <c r="X10" s="42"/>
      <c r="Y10" s="42"/>
      <c r="Z10" s="5" t="str">
        <f t="shared" si="4"/>
        <v xml:space="preserve"> </v>
      </c>
      <c r="AA10" s="5" t="str">
        <f t="shared" si="5"/>
        <v xml:space="preserve"> </v>
      </c>
      <c r="AB10" s="40"/>
      <c r="AC10" s="40"/>
      <c r="AD10" s="40"/>
      <c r="AE10" s="111"/>
      <c r="AF10" s="111"/>
      <c r="AG10" s="111"/>
      <c r="AH10" s="111"/>
      <c r="AI10" s="111"/>
      <c r="AJ10" s="111"/>
      <c r="AK10" s="112"/>
      <c r="AL10" s="112"/>
      <c r="AM10" s="112"/>
      <c r="AN10" s="112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5" customFormat="1" ht="30" customHeight="1" x14ac:dyDescent="0.2">
      <c r="B11" s="83"/>
      <c r="C11" s="86"/>
      <c r="D11" s="87"/>
      <c r="E11" s="89"/>
      <c r="F11" s="115"/>
      <c r="G11" s="116"/>
      <c r="H11" s="91"/>
      <c r="I11" s="94"/>
      <c r="J11" s="95"/>
      <c r="K11" s="81"/>
      <c r="L11" s="100"/>
      <c r="M11" s="101"/>
      <c r="N11" s="101"/>
      <c r="O11" s="102" t="str">
        <f t="shared" si="0"/>
        <v xml:space="preserve"> </v>
      </c>
      <c r="P11" s="100"/>
      <c r="Q11" s="101"/>
      <c r="R11" s="101"/>
      <c r="S11" s="102" t="str">
        <f t="shared" si="1"/>
        <v xml:space="preserve"> </v>
      </c>
      <c r="T11" s="104" t="str">
        <f t="shared" si="2"/>
        <v/>
      </c>
      <c r="U11" s="105" t="s">
        <v>131</v>
      </c>
      <c r="V11" s="149" t="str">
        <f>IF(H11=0," ",IF(E11="H",IF(AND(H11&gt;2006,H11&lt;2010),VLOOKUP(K11,Minimas!$A$15:$C$29,3),IF(AND(H11&gt;2009,H11&lt;2012),VLOOKUP(K11,Minimas!$A$15:$C$29,2),"ERREUR")),IF(AND(H11&gt;2006,H11&lt;2010),VLOOKUP(K11,Minimas!$H$15:J$29,3),IF(AND(H11&gt;2009,H11&lt;2012),VLOOKUP(K11,Minimas!$H$15:$J$29,2),"ERREUR"))))</f>
        <v xml:space="preserve"> </v>
      </c>
      <c r="W11" s="150" t="str">
        <f t="shared" si="3"/>
        <v/>
      </c>
      <c r="X11" s="42"/>
      <c r="Y11" s="42"/>
      <c r="Z11" s="5" t="str">
        <f t="shared" si="4"/>
        <v xml:space="preserve"> </v>
      </c>
      <c r="AA11" s="5" t="str">
        <f t="shared" si="5"/>
        <v xml:space="preserve"> </v>
      </c>
      <c r="AB11" s="40"/>
      <c r="AC11" s="40"/>
      <c r="AD11" s="40"/>
      <c r="AE11" s="111"/>
      <c r="AF11" s="111"/>
      <c r="AG11" s="111"/>
      <c r="AH11" s="111"/>
      <c r="AI11" s="111"/>
      <c r="AJ11" s="111"/>
      <c r="AK11" s="112"/>
      <c r="AL11" s="112"/>
      <c r="AM11" s="112"/>
      <c r="AN11" s="112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5" customFormat="1" ht="30" customHeight="1" x14ac:dyDescent="0.2">
      <c r="B12" s="83"/>
      <c r="C12" s="86"/>
      <c r="D12" s="87"/>
      <c r="E12" s="89"/>
      <c r="F12" s="115"/>
      <c r="G12" s="116"/>
      <c r="H12" s="91"/>
      <c r="I12" s="94"/>
      <c r="J12" s="95"/>
      <c r="K12" s="81"/>
      <c r="L12" s="100"/>
      <c r="M12" s="101"/>
      <c r="N12" s="101"/>
      <c r="O12" s="102" t="str">
        <f t="shared" si="0"/>
        <v xml:space="preserve"> </v>
      </c>
      <c r="P12" s="100"/>
      <c r="Q12" s="101"/>
      <c r="R12" s="101"/>
      <c r="S12" s="102" t="str">
        <f t="shared" si="1"/>
        <v xml:space="preserve"> </v>
      </c>
      <c r="T12" s="104" t="str">
        <f t="shared" si="2"/>
        <v/>
      </c>
      <c r="U12" s="105" t="s">
        <v>131</v>
      </c>
      <c r="V12" s="149" t="str">
        <f>IF(H12=0," ",IF(E12="H",IF(AND(H12&gt;2006,H12&lt;2010),VLOOKUP(K12,Minimas!$A$15:$C$29,3),IF(AND(H12&gt;2009,H12&lt;2012),VLOOKUP(K12,Minimas!$A$15:$C$29,2),"ERREUR")),IF(AND(H12&gt;2006,H12&lt;2010),VLOOKUP(K12,Minimas!$H$15:J$29,3),IF(AND(H12&gt;2009,H12&lt;2012),VLOOKUP(K12,Minimas!$H$15:$J$29,2),"ERREUR"))))</f>
        <v xml:space="preserve"> </v>
      </c>
      <c r="W12" s="150" t="str">
        <f t="shared" si="3"/>
        <v/>
      </c>
      <c r="X12" s="42"/>
      <c r="Y12" s="42"/>
      <c r="Z12" s="5" t="str">
        <f t="shared" si="4"/>
        <v xml:space="preserve"> </v>
      </c>
      <c r="AA12" s="5" t="str">
        <f t="shared" si="5"/>
        <v xml:space="preserve"> </v>
      </c>
      <c r="AB12" s="40"/>
      <c r="AC12" s="40"/>
      <c r="AD12" s="40"/>
      <c r="AE12" s="111"/>
      <c r="AF12" s="111"/>
      <c r="AG12" s="111"/>
      <c r="AH12" s="111"/>
      <c r="AI12" s="111"/>
      <c r="AJ12" s="111"/>
      <c r="AK12" s="112"/>
      <c r="AL12" s="112"/>
      <c r="AM12" s="112"/>
      <c r="AN12" s="112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s="5" customFormat="1" ht="30" customHeight="1" x14ac:dyDescent="0.2">
      <c r="B13" s="83"/>
      <c r="C13" s="86"/>
      <c r="D13" s="87"/>
      <c r="E13" s="89"/>
      <c r="F13" s="115"/>
      <c r="G13" s="116"/>
      <c r="H13" s="91"/>
      <c r="I13" s="94"/>
      <c r="J13" s="95"/>
      <c r="K13" s="81"/>
      <c r="L13" s="100"/>
      <c r="M13" s="101"/>
      <c r="N13" s="101"/>
      <c r="O13" s="102" t="str">
        <f t="shared" si="0"/>
        <v xml:space="preserve"> </v>
      </c>
      <c r="P13" s="100"/>
      <c r="Q13" s="101"/>
      <c r="R13" s="101"/>
      <c r="S13" s="102" t="str">
        <f t="shared" si="1"/>
        <v xml:space="preserve"> </v>
      </c>
      <c r="T13" s="104" t="str">
        <f t="shared" si="2"/>
        <v/>
      </c>
      <c r="U13" s="105" t="s">
        <v>131</v>
      </c>
      <c r="V13" s="149" t="str">
        <f>IF(H13=0," ",IF(E13="H",IF(AND(H13&gt;2006,H13&lt;2010),VLOOKUP(K13,Minimas!$A$15:$C$29,3),IF(AND(H13&gt;2009,H13&lt;2012),VLOOKUP(K13,Minimas!$A$15:$C$29,2),"ERREUR")),IF(AND(H13&gt;2006,H13&lt;2010),VLOOKUP(K13,Minimas!$H$15:J$29,3),IF(AND(H13&gt;2009,H13&lt;2012),VLOOKUP(K13,Minimas!$H$15:$J$29,2),"ERREUR"))))</f>
        <v xml:space="preserve"> </v>
      </c>
      <c r="W13" s="150" t="str">
        <f t="shared" si="3"/>
        <v/>
      </c>
      <c r="X13" s="42"/>
      <c r="Y13" s="42"/>
      <c r="Z13" s="5" t="str">
        <f t="shared" si="4"/>
        <v xml:space="preserve"> </v>
      </c>
      <c r="AA13" s="5" t="str">
        <f t="shared" si="5"/>
        <v xml:space="preserve"> </v>
      </c>
      <c r="AB13" s="40"/>
      <c r="AC13" s="40"/>
      <c r="AD13" s="40"/>
      <c r="AE13" s="111"/>
      <c r="AF13" s="111"/>
      <c r="AG13" s="111"/>
      <c r="AH13" s="111"/>
      <c r="AI13" s="111"/>
      <c r="AJ13" s="111"/>
      <c r="AK13" s="112"/>
      <c r="AL13" s="112"/>
      <c r="AM13" s="112"/>
      <c r="AN13" s="112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5" customFormat="1" ht="30" customHeight="1" x14ac:dyDescent="0.2">
      <c r="B14" s="83"/>
      <c r="C14" s="86"/>
      <c r="D14" s="87"/>
      <c r="E14" s="89"/>
      <c r="F14" s="115"/>
      <c r="G14" s="116"/>
      <c r="H14" s="91"/>
      <c r="I14" s="94"/>
      <c r="J14" s="95"/>
      <c r="K14" s="81"/>
      <c r="L14" s="100"/>
      <c r="M14" s="101"/>
      <c r="N14" s="101"/>
      <c r="O14" s="102" t="str">
        <f t="shared" si="0"/>
        <v xml:space="preserve"> </v>
      </c>
      <c r="P14" s="100"/>
      <c r="Q14" s="101"/>
      <c r="R14" s="101"/>
      <c r="S14" s="102" t="str">
        <f t="shared" si="1"/>
        <v xml:space="preserve"> </v>
      </c>
      <c r="T14" s="104" t="str">
        <f t="shared" si="2"/>
        <v/>
      </c>
      <c r="U14" s="105" t="s">
        <v>131</v>
      </c>
      <c r="V14" s="149" t="str">
        <f>IF(H14=0," ",IF(E14="H",IF(AND(H14&gt;2006,H14&lt;2010),VLOOKUP(K14,Minimas!$A$15:$C$29,3),IF(AND(H14&gt;2009,H14&lt;2012),VLOOKUP(K14,Minimas!$A$15:$C$29,2),"ERREUR")),IF(AND(H14&gt;2006,H14&lt;2010),VLOOKUP(K14,Minimas!$H$15:J$29,3),IF(AND(H14&gt;2009,H14&lt;2012),VLOOKUP(K14,Minimas!$H$15:$J$29,2),"ERREUR"))))</f>
        <v xml:space="preserve"> </v>
      </c>
      <c r="W14" s="150" t="str">
        <f t="shared" si="3"/>
        <v/>
      </c>
      <c r="X14" s="42"/>
      <c r="Y14" s="42"/>
      <c r="Z14" s="5" t="str">
        <f t="shared" si="4"/>
        <v xml:space="preserve"> </v>
      </c>
      <c r="AA14" s="5" t="str">
        <f t="shared" si="5"/>
        <v xml:space="preserve"> </v>
      </c>
      <c r="AB14" s="40"/>
      <c r="AC14" s="40"/>
      <c r="AD14" s="40"/>
      <c r="AE14" s="111"/>
      <c r="AF14" s="111"/>
      <c r="AG14" s="111"/>
      <c r="AH14" s="111"/>
      <c r="AI14" s="111"/>
      <c r="AJ14" s="111"/>
      <c r="AK14" s="112"/>
      <c r="AL14" s="112"/>
      <c r="AM14" s="112"/>
      <c r="AN14" s="112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5" customFormat="1" ht="30" customHeight="1" x14ac:dyDescent="0.2">
      <c r="B15" s="83"/>
      <c r="C15" s="86"/>
      <c r="D15" s="87"/>
      <c r="E15" s="89"/>
      <c r="F15" s="115"/>
      <c r="G15" s="116"/>
      <c r="H15" s="91"/>
      <c r="I15" s="94"/>
      <c r="J15" s="95"/>
      <c r="K15" s="81"/>
      <c r="L15" s="100"/>
      <c r="M15" s="101"/>
      <c r="N15" s="101"/>
      <c r="O15" s="102" t="str">
        <f t="shared" si="0"/>
        <v xml:space="preserve"> </v>
      </c>
      <c r="P15" s="100"/>
      <c r="Q15" s="101"/>
      <c r="R15" s="101"/>
      <c r="S15" s="102" t="str">
        <f t="shared" si="1"/>
        <v xml:space="preserve"> </v>
      </c>
      <c r="T15" s="104" t="str">
        <f t="shared" si="2"/>
        <v/>
      </c>
      <c r="U15" s="105" t="s">
        <v>131</v>
      </c>
      <c r="V15" s="149" t="str">
        <f>IF(H15=0," ",IF(E15="H",IF(AND(H15&gt;2006,H15&lt;2010),VLOOKUP(K15,Minimas!$A$15:$C$29,3),IF(AND(H15&gt;2009,H15&lt;2012),VLOOKUP(K15,Minimas!$A$15:$C$29,2),"ERREUR")),IF(AND(H15&gt;2006,H15&lt;2010),VLOOKUP(K15,Minimas!$H$15:J$29,3),IF(AND(H15&gt;2009,H15&lt;2012),VLOOKUP(K15,Minimas!$H$15:$J$29,2),"ERREUR"))))</f>
        <v xml:space="preserve"> </v>
      </c>
      <c r="W15" s="150" t="str">
        <f t="shared" si="3"/>
        <v/>
      </c>
      <c r="X15" s="42"/>
      <c r="Y15" s="42"/>
      <c r="Z15" s="5" t="str">
        <f t="shared" si="4"/>
        <v xml:space="preserve"> </v>
      </c>
      <c r="AA15" s="5" t="str">
        <f t="shared" si="5"/>
        <v xml:space="preserve"> </v>
      </c>
      <c r="AB15" s="40"/>
      <c r="AC15" s="40"/>
      <c r="AD15" s="40"/>
      <c r="AE15" s="111"/>
      <c r="AF15" s="111"/>
      <c r="AG15" s="111"/>
      <c r="AH15" s="111"/>
      <c r="AI15" s="111"/>
      <c r="AJ15" s="111"/>
      <c r="AK15" s="112"/>
      <c r="AL15" s="112"/>
      <c r="AM15" s="112"/>
      <c r="AN15" s="112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5" customFormat="1" ht="30" customHeight="1" x14ac:dyDescent="0.2">
      <c r="B16" s="83"/>
      <c r="C16" s="86"/>
      <c r="D16" s="87"/>
      <c r="E16" s="89"/>
      <c r="F16" s="115"/>
      <c r="G16" s="116"/>
      <c r="H16" s="91"/>
      <c r="I16" s="94"/>
      <c r="J16" s="95"/>
      <c r="K16" s="81"/>
      <c r="L16" s="100"/>
      <c r="M16" s="101"/>
      <c r="N16" s="101"/>
      <c r="O16" s="102" t="str">
        <f t="shared" si="0"/>
        <v xml:space="preserve"> </v>
      </c>
      <c r="P16" s="100"/>
      <c r="Q16" s="101"/>
      <c r="R16" s="101"/>
      <c r="S16" s="102" t="str">
        <f t="shared" si="1"/>
        <v xml:space="preserve"> </v>
      </c>
      <c r="T16" s="104" t="str">
        <f t="shared" si="2"/>
        <v/>
      </c>
      <c r="U16" s="105" t="s">
        <v>131</v>
      </c>
      <c r="V16" s="149" t="str">
        <f>IF(H16=0," ",IF(E16="H",IF(AND(H16&gt;2006,H16&lt;2010),VLOOKUP(K16,Minimas!$A$15:$C$29,3),IF(AND(H16&gt;2009,H16&lt;2012),VLOOKUP(K16,Minimas!$A$15:$C$29,2),"ERREUR")),IF(AND(H16&gt;2006,H16&lt;2010),VLOOKUP(K16,Minimas!$H$15:J$29,3),IF(AND(H16&gt;2009,H16&lt;2012),VLOOKUP(K16,Minimas!$H$15:$J$29,2),"ERREUR"))))</f>
        <v xml:space="preserve"> </v>
      </c>
      <c r="W16" s="150" t="str">
        <f t="shared" si="3"/>
        <v/>
      </c>
      <c r="X16" s="42"/>
      <c r="Y16" s="42"/>
      <c r="Z16" s="5" t="str">
        <f t="shared" si="4"/>
        <v xml:space="preserve"> </v>
      </c>
      <c r="AA16" s="5" t="str">
        <f t="shared" si="5"/>
        <v xml:space="preserve"> </v>
      </c>
      <c r="AB16" s="40"/>
      <c r="AC16" s="40"/>
      <c r="AD16" s="40"/>
      <c r="AE16" s="111"/>
      <c r="AF16" s="111"/>
      <c r="AG16" s="111"/>
      <c r="AH16" s="111"/>
      <c r="AI16" s="111"/>
      <c r="AJ16" s="111"/>
      <c r="AK16" s="112"/>
      <c r="AL16" s="112"/>
      <c r="AM16" s="112"/>
      <c r="AN16" s="112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2:107" s="5" customFormat="1" ht="30" customHeight="1" x14ac:dyDescent="0.2">
      <c r="B17" s="83"/>
      <c r="C17" s="86"/>
      <c r="D17" s="87"/>
      <c r="E17" s="89"/>
      <c r="F17" s="115"/>
      <c r="G17" s="116"/>
      <c r="H17" s="91"/>
      <c r="I17" s="94"/>
      <c r="J17" s="95"/>
      <c r="K17" s="81"/>
      <c r="L17" s="100"/>
      <c r="M17" s="101"/>
      <c r="N17" s="101"/>
      <c r="O17" s="102" t="str">
        <f t="shared" si="0"/>
        <v xml:space="preserve"> </v>
      </c>
      <c r="P17" s="100"/>
      <c r="Q17" s="101"/>
      <c r="R17" s="101"/>
      <c r="S17" s="102" t="str">
        <f t="shared" si="1"/>
        <v xml:space="preserve"> </v>
      </c>
      <c r="T17" s="104" t="str">
        <f t="shared" si="2"/>
        <v/>
      </c>
      <c r="U17" s="105" t="s">
        <v>131</v>
      </c>
      <c r="V17" s="149" t="str">
        <f>IF(H17=0," ",IF(E17="H",IF(AND(H17&gt;2006,H17&lt;2010),VLOOKUP(K17,Minimas!$A$15:$C$29,3),IF(AND(H17&gt;2009,H17&lt;2012),VLOOKUP(K17,Minimas!$A$15:$C$29,2),"ERREUR")),IF(AND(H17&gt;2006,H17&lt;2010),VLOOKUP(K17,Minimas!$H$15:J$29,3),IF(AND(H17&gt;2009,H17&lt;2012),VLOOKUP(K17,Minimas!$H$15:$J$29,2),"ERREUR"))))</f>
        <v xml:space="preserve"> </v>
      </c>
      <c r="W17" s="150" t="str">
        <f t="shared" si="3"/>
        <v/>
      </c>
      <c r="X17" s="42"/>
      <c r="Y17" s="42"/>
      <c r="Z17" s="5" t="str">
        <f t="shared" si="4"/>
        <v xml:space="preserve"> </v>
      </c>
      <c r="AA17" s="5" t="str">
        <f t="shared" si="5"/>
        <v xml:space="preserve"> </v>
      </c>
      <c r="AB17" s="40"/>
      <c r="AC17" s="40"/>
      <c r="AD17" s="40"/>
      <c r="AE17" s="111"/>
      <c r="AF17" s="111"/>
      <c r="AG17" s="111"/>
      <c r="AH17" s="111"/>
      <c r="AI17" s="111"/>
      <c r="AJ17" s="111"/>
      <c r="AK17" s="112"/>
      <c r="AL17" s="112"/>
      <c r="AM17" s="112"/>
      <c r="AN17" s="112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2:107" s="5" customFormat="1" ht="30" customHeight="1" x14ac:dyDescent="0.2">
      <c r="B18" s="83"/>
      <c r="C18" s="86"/>
      <c r="D18" s="87"/>
      <c r="E18" s="89"/>
      <c r="F18" s="115"/>
      <c r="G18" s="116"/>
      <c r="H18" s="91"/>
      <c r="I18" s="94"/>
      <c r="J18" s="95"/>
      <c r="K18" s="81"/>
      <c r="L18" s="100"/>
      <c r="M18" s="101"/>
      <c r="N18" s="101"/>
      <c r="O18" s="102" t="str">
        <f t="shared" si="0"/>
        <v xml:space="preserve"> </v>
      </c>
      <c r="P18" s="100"/>
      <c r="Q18" s="101"/>
      <c r="R18" s="101"/>
      <c r="S18" s="102" t="str">
        <f t="shared" si="1"/>
        <v xml:space="preserve"> </v>
      </c>
      <c r="T18" s="104" t="str">
        <f t="shared" si="2"/>
        <v/>
      </c>
      <c r="U18" s="105" t="s">
        <v>131</v>
      </c>
      <c r="V18" s="149" t="str">
        <f>IF(H18=0," ",IF(E18="H",IF(AND(H18&gt;2006,H18&lt;2010),VLOOKUP(K18,Minimas!$A$15:$C$29,3),IF(AND(H18&gt;2009,H18&lt;2012),VLOOKUP(K18,Minimas!$A$15:$C$29,2),"ERREUR")),IF(AND(H18&gt;2006,H18&lt;2010),VLOOKUP(K18,Minimas!$H$15:J$29,3),IF(AND(H18&gt;2009,H18&lt;2012),VLOOKUP(K18,Minimas!$H$15:$J$29,2),"ERREUR"))))</f>
        <v xml:space="preserve"> </v>
      </c>
      <c r="W18" s="150" t="str">
        <f t="shared" si="3"/>
        <v/>
      </c>
      <c r="X18" s="42"/>
      <c r="Y18" s="42"/>
      <c r="Z18" s="5" t="str">
        <f t="shared" si="4"/>
        <v xml:space="preserve"> </v>
      </c>
      <c r="AA18" s="5" t="str">
        <f t="shared" si="5"/>
        <v xml:space="preserve"> </v>
      </c>
      <c r="AB18" s="40"/>
      <c r="AC18" s="40"/>
      <c r="AD18" s="40"/>
      <c r="AE18" s="111"/>
      <c r="AF18" s="111"/>
      <c r="AG18" s="111"/>
      <c r="AH18" s="111"/>
      <c r="AI18" s="111"/>
      <c r="AJ18" s="111"/>
      <c r="AK18" s="112"/>
      <c r="AL18" s="112"/>
      <c r="AM18" s="112"/>
      <c r="AN18" s="112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2:107" s="5" customFormat="1" ht="30" customHeight="1" x14ac:dyDescent="0.2">
      <c r="B19" s="83"/>
      <c r="C19" s="86"/>
      <c r="D19" s="87"/>
      <c r="E19" s="89"/>
      <c r="F19" s="115"/>
      <c r="G19" s="116"/>
      <c r="H19" s="91"/>
      <c r="I19" s="94"/>
      <c r="J19" s="95"/>
      <c r="K19" s="81"/>
      <c r="L19" s="100"/>
      <c r="M19" s="101"/>
      <c r="N19" s="101"/>
      <c r="O19" s="102" t="str">
        <f t="shared" si="0"/>
        <v xml:space="preserve"> </v>
      </c>
      <c r="P19" s="100"/>
      <c r="Q19" s="101"/>
      <c r="R19" s="101"/>
      <c r="S19" s="102" t="str">
        <f t="shared" si="1"/>
        <v xml:space="preserve"> </v>
      </c>
      <c r="T19" s="104" t="str">
        <f t="shared" si="2"/>
        <v/>
      </c>
      <c r="U19" s="105" t="s">
        <v>131</v>
      </c>
      <c r="V19" s="149" t="str">
        <f>IF(H19=0," ",IF(E19="H",IF(AND(H19&gt;2006,H19&lt;2010),VLOOKUP(K19,Minimas!$A$15:$C$29,3),IF(AND(H19&gt;2009,H19&lt;2012),VLOOKUP(K19,Minimas!$A$15:$C$29,2),"ERREUR")),IF(AND(H19&gt;2006,H19&lt;2010),VLOOKUP(K19,Minimas!$H$15:J$29,3),IF(AND(H19&gt;2009,H19&lt;2012),VLOOKUP(K19,Minimas!$H$15:$J$29,2),"ERREUR"))))</f>
        <v xml:space="preserve"> </v>
      </c>
      <c r="W19" s="150" t="str">
        <f t="shared" si="3"/>
        <v/>
      </c>
      <c r="X19" s="42"/>
      <c r="Y19" s="42"/>
      <c r="Z19" s="5" t="str">
        <f t="shared" si="4"/>
        <v xml:space="preserve"> </v>
      </c>
      <c r="AA19" s="5" t="str">
        <f t="shared" si="5"/>
        <v xml:space="preserve"> </v>
      </c>
      <c r="AB19" s="40"/>
      <c r="AC19" s="40"/>
      <c r="AD19" s="40"/>
      <c r="AE19" s="111"/>
      <c r="AF19" s="111"/>
      <c r="AG19" s="111"/>
      <c r="AH19" s="111"/>
      <c r="AI19" s="111"/>
      <c r="AJ19" s="111"/>
      <c r="AK19" s="112"/>
      <c r="AL19" s="112"/>
      <c r="AM19" s="112"/>
      <c r="AN19" s="112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2:107" s="5" customFormat="1" ht="30" customHeight="1" x14ac:dyDescent="0.2">
      <c r="B20" s="83"/>
      <c r="C20" s="86"/>
      <c r="D20" s="87"/>
      <c r="E20" s="89"/>
      <c r="F20" s="115"/>
      <c r="G20" s="116"/>
      <c r="H20" s="91"/>
      <c r="I20" s="94"/>
      <c r="J20" s="95"/>
      <c r="K20" s="81"/>
      <c r="L20" s="100"/>
      <c r="M20" s="101"/>
      <c r="N20" s="101"/>
      <c r="O20" s="102" t="str">
        <f t="shared" si="0"/>
        <v xml:space="preserve"> </v>
      </c>
      <c r="P20" s="100"/>
      <c r="Q20" s="101"/>
      <c r="R20" s="101"/>
      <c r="S20" s="102" t="str">
        <f t="shared" si="1"/>
        <v xml:space="preserve"> </v>
      </c>
      <c r="T20" s="104" t="str">
        <f t="shared" si="2"/>
        <v/>
      </c>
      <c r="U20" s="105" t="s">
        <v>131</v>
      </c>
      <c r="V20" s="149" t="str">
        <f>IF(H20=0," ",IF(E20="H",IF(AND(H20&gt;2006,H20&lt;2010),VLOOKUP(K20,Minimas!$A$15:$C$29,3),IF(AND(H20&gt;2009,H20&lt;2012),VLOOKUP(K20,Minimas!$A$15:$C$29,2),"ERREUR")),IF(AND(H20&gt;2006,H20&lt;2010),VLOOKUP(K20,Minimas!$H$15:J$29,3),IF(AND(H20&gt;2009,H20&lt;2012),VLOOKUP(K20,Minimas!$H$15:$J$29,2),"ERREUR"))))</f>
        <v xml:space="preserve"> </v>
      </c>
      <c r="W20" s="150" t="str">
        <f t="shared" si="3"/>
        <v/>
      </c>
      <c r="X20" s="42"/>
      <c r="Y20" s="42"/>
      <c r="Z20" s="5" t="str">
        <f t="shared" si="4"/>
        <v xml:space="preserve"> </v>
      </c>
      <c r="AA20" s="5" t="str">
        <f t="shared" si="5"/>
        <v xml:space="preserve"> </v>
      </c>
      <c r="AB20" s="40"/>
      <c r="AC20" s="40"/>
      <c r="AD20" s="40"/>
      <c r="AE20" s="111"/>
      <c r="AF20" s="111"/>
      <c r="AG20" s="111"/>
      <c r="AH20" s="111"/>
      <c r="AI20" s="111"/>
      <c r="AJ20" s="111"/>
      <c r="AK20" s="112"/>
      <c r="AL20" s="112"/>
      <c r="AM20" s="112"/>
      <c r="AN20" s="112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2:107" s="5" customFormat="1" ht="30" customHeight="1" x14ac:dyDescent="0.2">
      <c r="B21" s="83"/>
      <c r="C21" s="86"/>
      <c r="D21" s="87"/>
      <c r="E21" s="89"/>
      <c r="F21" s="115"/>
      <c r="G21" s="116"/>
      <c r="H21" s="91"/>
      <c r="I21" s="94"/>
      <c r="J21" s="95"/>
      <c r="K21" s="81"/>
      <c r="L21" s="100"/>
      <c r="M21" s="101"/>
      <c r="N21" s="101"/>
      <c r="O21" s="102" t="str">
        <f t="shared" si="0"/>
        <v xml:space="preserve"> </v>
      </c>
      <c r="P21" s="100"/>
      <c r="Q21" s="101"/>
      <c r="R21" s="101"/>
      <c r="S21" s="102" t="str">
        <f t="shared" si="1"/>
        <v xml:space="preserve"> </v>
      </c>
      <c r="T21" s="104" t="str">
        <f t="shared" si="2"/>
        <v/>
      </c>
      <c r="U21" s="105" t="s">
        <v>131</v>
      </c>
      <c r="V21" s="149" t="str">
        <f>IF(H21=0," ",IF(E21="H",IF(AND(H21&gt;2006,H21&lt;2010),VLOOKUP(K21,Minimas!$A$15:$C$29,3),IF(AND(H21&gt;2009,H21&lt;2012),VLOOKUP(K21,Minimas!$A$15:$C$29,2),"ERREUR")),IF(AND(H21&gt;2006,H21&lt;2010),VLOOKUP(K21,Minimas!$H$15:J$29,3),IF(AND(H21&gt;2009,H21&lt;2012),VLOOKUP(K21,Minimas!$H$15:$J$29,2),"ERREUR"))))</f>
        <v xml:space="preserve"> </v>
      </c>
      <c r="W21" s="150" t="str">
        <f t="shared" si="3"/>
        <v/>
      </c>
      <c r="X21" s="42"/>
      <c r="Y21" s="42"/>
      <c r="Z21" s="5" t="str">
        <f t="shared" si="4"/>
        <v xml:space="preserve"> </v>
      </c>
      <c r="AA21" s="5" t="str">
        <f t="shared" si="5"/>
        <v xml:space="preserve"> </v>
      </c>
      <c r="AB21" s="40"/>
      <c r="AC21" s="40"/>
      <c r="AD21" s="40"/>
      <c r="AE21" s="111"/>
      <c r="AF21" s="111"/>
      <c r="AG21" s="111"/>
      <c r="AH21" s="111"/>
      <c r="AI21" s="111"/>
      <c r="AJ21" s="111"/>
      <c r="AK21" s="112"/>
      <c r="AL21" s="112"/>
      <c r="AM21" s="112"/>
      <c r="AN21" s="112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2:107" s="5" customFormat="1" ht="30" customHeight="1" x14ac:dyDescent="0.2">
      <c r="B22" s="83"/>
      <c r="C22" s="86"/>
      <c r="D22" s="87"/>
      <c r="E22" s="89"/>
      <c r="F22" s="115"/>
      <c r="G22" s="116"/>
      <c r="H22" s="91"/>
      <c r="I22" s="94"/>
      <c r="J22" s="95"/>
      <c r="K22" s="81"/>
      <c r="L22" s="100"/>
      <c r="M22" s="101"/>
      <c r="N22" s="101"/>
      <c r="O22" s="102" t="str">
        <f t="shared" si="0"/>
        <v xml:space="preserve"> </v>
      </c>
      <c r="P22" s="100"/>
      <c r="Q22" s="101"/>
      <c r="R22" s="101"/>
      <c r="S22" s="102" t="str">
        <f t="shared" si="1"/>
        <v xml:space="preserve"> </v>
      </c>
      <c r="T22" s="104" t="str">
        <f t="shared" si="2"/>
        <v/>
      </c>
      <c r="U22" s="105" t="s">
        <v>131</v>
      </c>
      <c r="V22" s="149" t="str">
        <f>IF(H22=0," ",IF(E22="H",IF(AND(H22&gt;2006,H22&lt;2010),VLOOKUP(K22,Minimas!$A$15:$C$29,3),IF(AND(H22&gt;2009,H22&lt;2012),VLOOKUP(K22,Minimas!$A$15:$C$29,2),"ERREUR")),IF(AND(H22&gt;2006,H22&lt;2010),VLOOKUP(K22,Minimas!$H$15:J$29,3),IF(AND(H22&gt;2009,H22&lt;2012),VLOOKUP(K22,Minimas!$H$15:$J$29,2),"ERREUR"))))</f>
        <v xml:space="preserve"> </v>
      </c>
      <c r="W22" s="150" t="str">
        <f t="shared" si="3"/>
        <v/>
      </c>
      <c r="X22" s="42"/>
      <c r="Y22" s="42"/>
      <c r="Z22" s="5" t="str">
        <f t="shared" si="4"/>
        <v xml:space="preserve"> </v>
      </c>
      <c r="AA22" s="5" t="str">
        <f t="shared" si="5"/>
        <v xml:space="preserve"> </v>
      </c>
      <c r="AB22" s="40"/>
      <c r="AC22" s="40"/>
      <c r="AD22" s="40"/>
      <c r="AE22" s="111"/>
      <c r="AF22" s="111"/>
      <c r="AG22" s="111"/>
      <c r="AH22" s="111"/>
      <c r="AI22" s="111"/>
      <c r="AJ22" s="111"/>
      <c r="AK22" s="112"/>
      <c r="AL22" s="112"/>
      <c r="AM22" s="112"/>
      <c r="AN22" s="112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2:107" s="5" customFormat="1" ht="30" customHeight="1" x14ac:dyDescent="0.2">
      <c r="B23" s="83"/>
      <c r="C23" s="86"/>
      <c r="D23" s="87"/>
      <c r="E23" s="89"/>
      <c r="F23" s="115"/>
      <c r="G23" s="116"/>
      <c r="H23" s="91"/>
      <c r="I23" s="94"/>
      <c r="J23" s="95"/>
      <c r="K23" s="81"/>
      <c r="L23" s="100"/>
      <c r="M23" s="101"/>
      <c r="N23" s="101"/>
      <c r="O23" s="102" t="str">
        <f t="shared" si="0"/>
        <v xml:space="preserve"> </v>
      </c>
      <c r="P23" s="100"/>
      <c r="Q23" s="101"/>
      <c r="R23" s="101"/>
      <c r="S23" s="102" t="str">
        <f t="shared" si="1"/>
        <v xml:space="preserve"> </v>
      </c>
      <c r="T23" s="104" t="str">
        <f t="shared" si="2"/>
        <v/>
      </c>
      <c r="U23" s="105" t="s">
        <v>131</v>
      </c>
      <c r="V23" s="149" t="str">
        <f>IF(H23=0," ",IF(E23="H",IF(AND(H23&gt;2006,H23&lt;2010),VLOOKUP(K23,Minimas!$A$15:$C$29,3),IF(AND(H23&gt;2009,H23&lt;2012),VLOOKUP(K23,Minimas!$A$15:$C$29,2),"ERREUR")),IF(AND(H23&gt;2006,H23&lt;2010),VLOOKUP(K23,Minimas!$H$15:J$29,3),IF(AND(H23&gt;2009,H23&lt;2012),VLOOKUP(K23,Minimas!$H$15:$J$29,2),"ERREUR"))))</f>
        <v xml:space="preserve"> </v>
      </c>
      <c r="W23" s="150" t="str">
        <f t="shared" si="3"/>
        <v/>
      </c>
      <c r="X23" s="42"/>
      <c r="Y23" s="42"/>
      <c r="Z23" s="5" t="str">
        <f t="shared" si="4"/>
        <v xml:space="preserve"> </v>
      </c>
      <c r="AA23" s="5" t="str">
        <f t="shared" si="5"/>
        <v xml:space="preserve"> </v>
      </c>
      <c r="AB23" s="40"/>
      <c r="AC23" s="40"/>
      <c r="AD23" s="40"/>
      <c r="AE23" s="111"/>
      <c r="AF23" s="111"/>
      <c r="AG23" s="111"/>
      <c r="AH23" s="111"/>
      <c r="AI23" s="111"/>
      <c r="AJ23" s="111"/>
      <c r="AK23" s="112"/>
      <c r="AL23" s="112"/>
      <c r="AM23" s="112"/>
      <c r="AN23" s="112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2:107" s="5" customFormat="1" ht="30" customHeight="1" x14ac:dyDescent="0.2">
      <c r="B24" s="83"/>
      <c r="C24" s="86"/>
      <c r="D24" s="87"/>
      <c r="E24" s="89"/>
      <c r="F24" s="115"/>
      <c r="G24" s="116"/>
      <c r="H24" s="91"/>
      <c r="I24" s="94"/>
      <c r="J24" s="95"/>
      <c r="K24" s="81"/>
      <c r="L24" s="100"/>
      <c r="M24" s="101"/>
      <c r="N24" s="101"/>
      <c r="O24" s="102" t="str">
        <f t="shared" si="0"/>
        <v xml:space="preserve"> </v>
      </c>
      <c r="P24" s="100"/>
      <c r="Q24" s="101"/>
      <c r="R24" s="101"/>
      <c r="S24" s="102" t="str">
        <f t="shared" si="1"/>
        <v xml:space="preserve"> </v>
      </c>
      <c r="T24" s="104" t="str">
        <f t="shared" si="2"/>
        <v/>
      </c>
      <c r="U24" s="105" t="s">
        <v>131</v>
      </c>
      <c r="V24" s="149" t="str">
        <f>IF(H24=0," ",IF(E24="H",IF(AND(H24&gt;2006,H24&lt;2010),VLOOKUP(K24,Minimas!$A$15:$C$29,3),IF(AND(H24&gt;2009,H24&lt;2012),VLOOKUP(K24,Minimas!$A$15:$C$29,2),"ERREUR")),IF(AND(H24&gt;2006,H24&lt;2010),VLOOKUP(K24,Minimas!$H$15:J$29,3),IF(AND(H24&gt;2009,H24&lt;2012),VLOOKUP(K24,Minimas!$H$15:$J$29,2),"ERREUR"))))</f>
        <v xml:space="preserve"> </v>
      </c>
      <c r="W24" s="150" t="str">
        <f t="shared" si="3"/>
        <v/>
      </c>
      <c r="X24" s="42"/>
      <c r="Y24" s="42"/>
      <c r="Z24" s="5" t="str">
        <f t="shared" si="4"/>
        <v xml:space="preserve"> </v>
      </c>
      <c r="AA24" s="5" t="str">
        <f t="shared" si="5"/>
        <v xml:space="preserve"> </v>
      </c>
      <c r="AB24" s="40"/>
      <c r="AC24" s="40"/>
      <c r="AD24" s="40"/>
      <c r="AE24" s="111"/>
      <c r="AF24" s="111"/>
      <c r="AG24" s="111"/>
      <c r="AH24" s="111"/>
      <c r="AI24" s="111"/>
      <c r="AJ24" s="111"/>
      <c r="AK24" s="112"/>
      <c r="AL24" s="112"/>
      <c r="AM24" s="112"/>
      <c r="AN24" s="112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2:107" s="5" customFormat="1" ht="30" customHeight="1" x14ac:dyDescent="0.2">
      <c r="B25" s="83"/>
      <c r="C25" s="86"/>
      <c r="D25" s="87"/>
      <c r="E25" s="89"/>
      <c r="F25" s="115"/>
      <c r="G25" s="116"/>
      <c r="H25" s="91"/>
      <c r="I25" s="94"/>
      <c r="J25" s="95"/>
      <c r="K25" s="81"/>
      <c r="L25" s="100"/>
      <c r="M25" s="101"/>
      <c r="N25" s="101"/>
      <c r="O25" s="102" t="str">
        <f t="shared" si="0"/>
        <v xml:space="preserve"> </v>
      </c>
      <c r="P25" s="100"/>
      <c r="Q25" s="101"/>
      <c r="R25" s="101"/>
      <c r="S25" s="102" t="str">
        <f t="shared" si="1"/>
        <v xml:space="preserve"> </v>
      </c>
      <c r="T25" s="104" t="str">
        <f t="shared" si="2"/>
        <v/>
      </c>
      <c r="U25" s="105" t="s">
        <v>131</v>
      </c>
      <c r="V25" s="149" t="str">
        <f>IF(H25=0," ",IF(E25="H",IF(AND(H25&gt;2006,H25&lt;2010),VLOOKUP(K25,Minimas!$A$15:$C$29,3),IF(AND(H25&gt;2009,H25&lt;2012),VLOOKUP(K25,Minimas!$A$15:$C$29,2),"ERREUR")),IF(AND(H25&gt;2006,H25&lt;2010),VLOOKUP(K25,Minimas!$H$15:J$29,3),IF(AND(H25&gt;2009,H25&lt;2012),VLOOKUP(K25,Minimas!$H$15:$J$29,2),"ERREUR"))))</f>
        <v xml:space="preserve"> </v>
      </c>
      <c r="W25" s="150" t="str">
        <f t="shared" si="3"/>
        <v/>
      </c>
      <c r="X25" s="42"/>
      <c r="Y25" s="42"/>
      <c r="Z25" s="5" t="str">
        <f t="shared" si="4"/>
        <v xml:space="preserve"> </v>
      </c>
      <c r="AA25" s="5" t="str">
        <f t="shared" si="5"/>
        <v xml:space="preserve"> </v>
      </c>
      <c r="AB25" s="40"/>
      <c r="AC25" s="40"/>
      <c r="AD25" s="40"/>
      <c r="AE25" s="111"/>
      <c r="AF25" s="111"/>
      <c r="AG25" s="111"/>
      <c r="AH25" s="111"/>
      <c r="AI25" s="111"/>
      <c r="AJ25" s="111"/>
      <c r="AK25" s="112"/>
      <c r="AL25" s="112"/>
      <c r="AM25" s="112"/>
      <c r="AN25" s="112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2:107" s="5" customFormat="1" ht="30" customHeight="1" x14ac:dyDescent="0.2">
      <c r="B26" s="83"/>
      <c r="C26" s="86"/>
      <c r="D26" s="87"/>
      <c r="E26" s="89"/>
      <c r="F26" s="115"/>
      <c r="G26" s="116"/>
      <c r="H26" s="91"/>
      <c r="I26" s="94"/>
      <c r="J26" s="95"/>
      <c r="K26" s="81"/>
      <c r="L26" s="100"/>
      <c r="M26" s="101"/>
      <c r="N26" s="101"/>
      <c r="O26" s="102" t="str">
        <f t="shared" si="0"/>
        <v xml:space="preserve"> </v>
      </c>
      <c r="P26" s="100"/>
      <c r="Q26" s="101"/>
      <c r="R26" s="101"/>
      <c r="S26" s="102" t="str">
        <f t="shared" si="1"/>
        <v xml:space="preserve"> </v>
      </c>
      <c r="T26" s="104" t="str">
        <f t="shared" si="2"/>
        <v/>
      </c>
      <c r="U26" s="105" t="s">
        <v>131</v>
      </c>
      <c r="V26" s="149" t="str">
        <f>IF(H26=0," ",IF(E26="H",IF(AND(H26&gt;2006,H26&lt;2010),VLOOKUP(K26,Minimas!$A$15:$C$29,3),IF(AND(H26&gt;2009,H26&lt;2012),VLOOKUP(K26,Minimas!$A$15:$C$29,2),"ERREUR")),IF(AND(H26&gt;2006,H26&lt;2010),VLOOKUP(K26,Minimas!$H$15:J$29,3),IF(AND(H26&gt;2009,H26&lt;2012),VLOOKUP(K26,Minimas!$H$15:$J$29,2),"ERREUR"))))</f>
        <v xml:space="preserve"> </v>
      </c>
      <c r="W26" s="150" t="str">
        <f t="shared" si="3"/>
        <v/>
      </c>
      <c r="X26" s="42"/>
      <c r="Y26" s="42"/>
      <c r="Z26" s="5" t="str">
        <f t="shared" si="4"/>
        <v xml:space="preserve"> </v>
      </c>
      <c r="AA26" s="5" t="str">
        <f t="shared" si="5"/>
        <v xml:space="preserve"> </v>
      </c>
      <c r="AB26" s="40"/>
      <c r="AC26" s="40"/>
      <c r="AD26" s="40"/>
      <c r="AE26" s="111"/>
      <c r="AF26" s="111"/>
      <c r="AG26" s="111"/>
      <c r="AH26" s="111"/>
      <c r="AI26" s="111"/>
      <c r="AJ26" s="111"/>
      <c r="AK26" s="112"/>
      <c r="AL26" s="112"/>
      <c r="AM26" s="112"/>
      <c r="AN26" s="112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2:107" s="5" customFormat="1" ht="30" customHeight="1" x14ac:dyDescent="0.2">
      <c r="B27" s="83"/>
      <c r="C27" s="86"/>
      <c r="D27" s="87"/>
      <c r="E27" s="89"/>
      <c r="F27" s="115"/>
      <c r="G27" s="116"/>
      <c r="H27" s="91"/>
      <c r="I27" s="94"/>
      <c r="J27" s="95"/>
      <c r="K27" s="81"/>
      <c r="L27" s="100"/>
      <c r="M27" s="101"/>
      <c r="N27" s="101"/>
      <c r="O27" s="102" t="str">
        <f t="shared" si="0"/>
        <v xml:space="preserve"> </v>
      </c>
      <c r="P27" s="100"/>
      <c r="Q27" s="101"/>
      <c r="R27" s="101"/>
      <c r="S27" s="102" t="str">
        <f t="shared" si="1"/>
        <v xml:space="preserve"> </v>
      </c>
      <c r="T27" s="104" t="str">
        <f t="shared" si="2"/>
        <v/>
      </c>
      <c r="U27" s="105" t="s">
        <v>131</v>
      </c>
      <c r="V27" s="149" t="str">
        <f>IF(H27=0," ",IF(E27="H",IF(AND(H27&gt;2006,H27&lt;2010),VLOOKUP(K27,Minimas!$A$15:$C$29,3),IF(AND(H27&gt;2009,H27&lt;2012),VLOOKUP(K27,Minimas!$A$15:$C$29,2),"ERREUR")),IF(AND(H27&gt;2006,H27&lt;2010),VLOOKUP(K27,Minimas!$H$15:J$29,3),IF(AND(H27&gt;2009,H27&lt;2012),VLOOKUP(K27,Minimas!$H$15:$J$29,2),"ERREUR"))))</f>
        <v xml:space="preserve"> </v>
      </c>
      <c r="W27" s="150" t="str">
        <f t="shared" si="3"/>
        <v/>
      </c>
      <c r="X27" s="42"/>
      <c r="Y27" s="42"/>
      <c r="Z27" s="5" t="str">
        <f t="shared" si="4"/>
        <v xml:space="preserve"> </v>
      </c>
      <c r="AA27" s="5" t="str">
        <f t="shared" si="5"/>
        <v xml:space="preserve"> </v>
      </c>
      <c r="AB27" s="40"/>
      <c r="AC27" s="40"/>
      <c r="AD27" s="40"/>
      <c r="AE27" s="111"/>
      <c r="AF27" s="111"/>
      <c r="AG27" s="111"/>
      <c r="AH27" s="111"/>
      <c r="AI27" s="111"/>
      <c r="AJ27" s="111"/>
      <c r="AK27" s="112"/>
      <c r="AL27" s="112"/>
      <c r="AM27" s="112"/>
      <c r="AN27" s="112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2:107" s="5" customFormat="1" ht="30" customHeight="1" x14ac:dyDescent="0.2">
      <c r="B28" s="83"/>
      <c r="C28" s="86"/>
      <c r="D28" s="87"/>
      <c r="E28" s="89"/>
      <c r="F28" s="115"/>
      <c r="G28" s="116"/>
      <c r="H28" s="91"/>
      <c r="I28" s="94"/>
      <c r="J28" s="95"/>
      <c r="K28" s="81"/>
      <c r="L28" s="100"/>
      <c r="M28" s="101"/>
      <c r="N28" s="101"/>
      <c r="O28" s="102" t="str">
        <f t="shared" si="0"/>
        <v xml:space="preserve"> </v>
      </c>
      <c r="P28" s="100"/>
      <c r="Q28" s="101"/>
      <c r="R28" s="101"/>
      <c r="S28" s="102" t="str">
        <f t="shared" si="1"/>
        <v xml:space="preserve"> </v>
      </c>
      <c r="T28" s="104" t="str">
        <f t="shared" si="2"/>
        <v/>
      </c>
      <c r="U28" s="105" t="s">
        <v>131</v>
      </c>
      <c r="V28" s="149" t="str">
        <f>IF(H28=0," ",IF(E28="H",IF(AND(H28&gt;2006,H28&lt;2010),VLOOKUP(K28,Minimas!$A$15:$C$29,3),IF(AND(H28&gt;2009,H28&lt;2012),VLOOKUP(K28,Minimas!$A$15:$C$29,2),"ERREUR")),IF(AND(H28&gt;2006,H28&lt;2010),VLOOKUP(K28,Minimas!$H$15:J$29,3),IF(AND(H28&gt;2009,H28&lt;2012),VLOOKUP(K28,Minimas!$H$15:$J$29,2),"ERREUR"))))</f>
        <v xml:space="preserve"> </v>
      </c>
      <c r="W28" s="150" t="str">
        <f t="shared" si="3"/>
        <v/>
      </c>
      <c r="X28" s="42"/>
      <c r="Y28" s="42"/>
      <c r="Z28" s="5" t="str">
        <f t="shared" si="4"/>
        <v xml:space="preserve"> </v>
      </c>
      <c r="AA28" s="5" t="str">
        <f t="shared" si="5"/>
        <v xml:space="preserve"> </v>
      </c>
      <c r="AB28" s="40"/>
      <c r="AC28" s="40"/>
      <c r="AD28" s="40"/>
      <c r="AE28" s="111"/>
      <c r="AF28" s="111"/>
      <c r="AG28" s="111"/>
      <c r="AH28" s="111"/>
      <c r="AI28" s="111"/>
      <c r="AJ28" s="111"/>
      <c r="AK28" s="112"/>
      <c r="AL28" s="112"/>
      <c r="AM28" s="112"/>
      <c r="AN28" s="112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</row>
    <row r="29" spans="2:107" s="5" customFormat="1" ht="30" customHeight="1" x14ac:dyDescent="0.2">
      <c r="B29" s="83"/>
      <c r="C29" s="86"/>
      <c r="D29" s="87"/>
      <c r="E29" s="89"/>
      <c r="F29" s="115"/>
      <c r="G29" s="116"/>
      <c r="H29" s="91"/>
      <c r="I29" s="94"/>
      <c r="J29" s="95"/>
      <c r="K29" s="81"/>
      <c r="L29" s="100"/>
      <c r="M29" s="101"/>
      <c r="N29" s="101"/>
      <c r="O29" s="102" t="str">
        <f t="shared" si="0"/>
        <v xml:space="preserve"> </v>
      </c>
      <c r="P29" s="100"/>
      <c r="Q29" s="101"/>
      <c r="R29" s="101"/>
      <c r="S29" s="102" t="str">
        <f t="shared" si="1"/>
        <v xml:space="preserve"> </v>
      </c>
      <c r="T29" s="104" t="str">
        <f t="shared" si="2"/>
        <v/>
      </c>
      <c r="U29" s="105" t="s">
        <v>131</v>
      </c>
      <c r="V29" s="149" t="str">
        <f>IF(H29=0," ",IF(E29="H",IF(AND(H29&gt;2006,H29&lt;2010),VLOOKUP(K29,Minimas!$A$15:$C$29,3),IF(AND(H29&gt;2009,H29&lt;2012),VLOOKUP(K29,Minimas!$A$15:$C$29,2),"ERREUR")),IF(AND(H29&gt;2006,H29&lt;2010),VLOOKUP(K29,Minimas!$H$15:J$29,3),IF(AND(H29&gt;2009,H29&lt;2012),VLOOKUP(K29,Minimas!$H$15:$J$29,2),"ERREUR"))))</f>
        <v xml:space="preserve"> </v>
      </c>
      <c r="W29" s="150" t="str">
        <f t="shared" si="3"/>
        <v/>
      </c>
      <c r="X29" s="42"/>
      <c r="Y29" s="42"/>
      <c r="Z29" s="5" t="str">
        <f t="shared" si="4"/>
        <v xml:space="preserve"> </v>
      </c>
      <c r="AA29" s="5" t="str">
        <f t="shared" si="5"/>
        <v xml:space="preserve"> </v>
      </c>
      <c r="AB29" s="40"/>
      <c r="AC29" s="40"/>
      <c r="AD29" s="40"/>
      <c r="AE29" s="111"/>
      <c r="AF29" s="111"/>
      <c r="AG29" s="111"/>
      <c r="AH29" s="111"/>
      <c r="AI29" s="111"/>
      <c r="AJ29" s="111"/>
      <c r="AK29" s="112"/>
      <c r="AL29" s="112"/>
      <c r="AM29" s="112"/>
      <c r="AN29" s="112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</row>
    <row r="30" spans="2:107" s="5" customFormat="1" ht="30" customHeight="1" x14ac:dyDescent="0.2">
      <c r="B30" s="83"/>
      <c r="C30" s="86"/>
      <c r="D30" s="87"/>
      <c r="E30" s="89"/>
      <c r="F30" s="115"/>
      <c r="G30" s="116"/>
      <c r="H30" s="91"/>
      <c r="I30" s="94"/>
      <c r="J30" s="95"/>
      <c r="K30" s="81"/>
      <c r="L30" s="100"/>
      <c r="M30" s="101"/>
      <c r="N30" s="101"/>
      <c r="O30" s="102" t="str">
        <f t="shared" si="0"/>
        <v xml:space="preserve"> </v>
      </c>
      <c r="P30" s="100"/>
      <c r="Q30" s="101"/>
      <c r="R30" s="101"/>
      <c r="S30" s="102" t="str">
        <f t="shared" si="1"/>
        <v xml:space="preserve"> </v>
      </c>
      <c r="T30" s="104" t="str">
        <f t="shared" si="2"/>
        <v/>
      </c>
      <c r="U30" s="105" t="s">
        <v>131</v>
      </c>
      <c r="V30" s="149" t="str">
        <f>IF(H30=0," ",IF(E30="H",IF(AND(H30&gt;2006,H30&lt;2010),VLOOKUP(K30,Minimas!$A$15:$C$29,3),IF(AND(H30&gt;2009,H30&lt;2012),VLOOKUP(K30,Minimas!$A$15:$C$29,2),"ERREUR")),IF(AND(H30&gt;2006,H30&lt;2010),VLOOKUP(K30,Minimas!$H$15:J$29,3),IF(AND(H30&gt;2009,H30&lt;2012),VLOOKUP(K30,Minimas!$H$15:$J$29,2),"ERREUR"))))</f>
        <v xml:space="preserve"> </v>
      </c>
      <c r="W30" s="150" t="str">
        <f t="shared" si="3"/>
        <v/>
      </c>
      <c r="X30" s="42"/>
      <c r="Y30" s="42"/>
      <c r="Z30" s="5" t="str">
        <f t="shared" si="4"/>
        <v xml:space="preserve"> </v>
      </c>
      <c r="AA30" s="5" t="str">
        <f t="shared" si="5"/>
        <v xml:space="preserve"> </v>
      </c>
      <c r="AB30" s="40"/>
      <c r="AC30" s="40"/>
      <c r="AD30" s="40"/>
      <c r="AE30" s="111"/>
      <c r="AF30" s="111"/>
      <c r="AG30" s="111"/>
      <c r="AH30" s="111"/>
      <c r="AI30" s="111"/>
      <c r="AJ30" s="111"/>
      <c r="AK30" s="112"/>
      <c r="AL30" s="112"/>
      <c r="AM30" s="112"/>
      <c r="AN30" s="112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</row>
    <row r="31" spans="2:107" s="5" customFormat="1" ht="30" customHeight="1" x14ac:dyDescent="0.2">
      <c r="B31" s="83"/>
      <c r="C31" s="86"/>
      <c r="D31" s="87"/>
      <c r="E31" s="89"/>
      <c r="F31" s="115"/>
      <c r="G31" s="116"/>
      <c r="H31" s="91"/>
      <c r="I31" s="94"/>
      <c r="J31" s="95"/>
      <c r="K31" s="81"/>
      <c r="L31" s="100"/>
      <c r="M31" s="101"/>
      <c r="N31" s="101"/>
      <c r="O31" s="102" t="str">
        <f t="shared" si="0"/>
        <v xml:space="preserve"> </v>
      </c>
      <c r="P31" s="100"/>
      <c r="Q31" s="101"/>
      <c r="R31" s="101"/>
      <c r="S31" s="102" t="str">
        <f t="shared" si="1"/>
        <v xml:space="preserve"> </v>
      </c>
      <c r="T31" s="104" t="str">
        <f t="shared" si="2"/>
        <v/>
      </c>
      <c r="U31" s="105" t="s">
        <v>131</v>
      </c>
      <c r="V31" s="149" t="str">
        <f>IF(H31=0," ",IF(E31="H",IF(AND(H31&gt;2006,H31&lt;2010),VLOOKUP(K31,Minimas!$A$15:$C$29,3),IF(AND(H31&gt;2009,H31&lt;2012),VLOOKUP(K31,Minimas!$A$15:$C$29,2),"ERREUR")),IF(AND(H31&gt;2006,H31&lt;2010),VLOOKUP(K31,Minimas!$H$15:J$29,3),IF(AND(H31&gt;2009,H31&lt;2012),VLOOKUP(K31,Minimas!$H$15:$J$29,2),"ERREUR"))))</f>
        <v xml:space="preserve"> </v>
      </c>
      <c r="W31" s="150" t="str">
        <f t="shared" si="3"/>
        <v/>
      </c>
      <c r="X31" s="42"/>
      <c r="Y31" s="42"/>
      <c r="Z31" s="5" t="str">
        <f t="shared" si="4"/>
        <v xml:space="preserve"> </v>
      </c>
      <c r="AA31" s="5" t="str">
        <f t="shared" si="5"/>
        <v xml:space="preserve"> </v>
      </c>
      <c r="AB31" s="40"/>
      <c r="AC31" s="40"/>
      <c r="AD31" s="40"/>
      <c r="AE31" s="111"/>
      <c r="AF31" s="111"/>
      <c r="AG31" s="111"/>
      <c r="AH31" s="111"/>
      <c r="AI31" s="111"/>
      <c r="AJ31" s="111"/>
      <c r="AK31" s="112"/>
      <c r="AL31" s="112"/>
      <c r="AM31" s="112"/>
      <c r="AN31" s="112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</row>
    <row r="32" spans="2:107" s="5" customFormat="1" ht="30" customHeight="1" x14ac:dyDescent="0.2">
      <c r="B32" s="83"/>
      <c r="C32" s="86"/>
      <c r="D32" s="87"/>
      <c r="E32" s="89"/>
      <c r="F32" s="115"/>
      <c r="G32" s="116"/>
      <c r="H32" s="91"/>
      <c r="I32" s="94"/>
      <c r="J32" s="95"/>
      <c r="K32" s="81"/>
      <c r="L32" s="100"/>
      <c r="M32" s="101"/>
      <c r="N32" s="101"/>
      <c r="O32" s="102" t="str">
        <f t="shared" si="0"/>
        <v xml:space="preserve"> </v>
      </c>
      <c r="P32" s="100"/>
      <c r="Q32" s="101"/>
      <c r="R32" s="101"/>
      <c r="S32" s="102" t="str">
        <f t="shared" si="1"/>
        <v xml:space="preserve"> </v>
      </c>
      <c r="T32" s="104" t="str">
        <f t="shared" si="2"/>
        <v/>
      </c>
      <c r="U32" s="105" t="s">
        <v>131</v>
      </c>
      <c r="V32" s="149" t="str">
        <f>IF(H32=0," ",IF(E32="H",IF(AND(H32&gt;2006,H32&lt;2010),VLOOKUP(K32,Minimas!$A$15:$C$29,3),IF(AND(H32&gt;2009,H32&lt;2012),VLOOKUP(K32,Minimas!$A$15:$C$29,2),"ERREUR")),IF(AND(H32&gt;2006,H32&lt;2010),VLOOKUP(K32,Minimas!$H$15:J$29,3),IF(AND(H32&gt;2009,H32&lt;2012),VLOOKUP(K32,Minimas!$H$15:$J$29,2),"ERREUR"))))</f>
        <v xml:space="preserve"> </v>
      </c>
      <c r="W32" s="150" t="str">
        <f t="shared" si="3"/>
        <v/>
      </c>
      <c r="X32" s="42"/>
      <c r="Y32" s="42"/>
      <c r="Z32" s="5" t="str">
        <f t="shared" si="4"/>
        <v xml:space="preserve"> </v>
      </c>
      <c r="AA32" s="5" t="str">
        <f t="shared" si="5"/>
        <v xml:space="preserve"> </v>
      </c>
      <c r="AB32" s="40"/>
      <c r="AC32" s="40"/>
      <c r="AD32" s="40"/>
      <c r="AE32" s="111"/>
      <c r="AF32" s="111"/>
      <c r="AG32" s="111"/>
      <c r="AH32" s="111"/>
      <c r="AI32" s="111"/>
      <c r="AJ32" s="111"/>
      <c r="AK32" s="112"/>
      <c r="AL32" s="112"/>
      <c r="AM32" s="112"/>
      <c r="AN32" s="112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</row>
    <row r="33" spans="2:107" s="5" customFormat="1" ht="30" customHeight="1" x14ac:dyDescent="0.2">
      <c r="B33" s="83"/>
      <c r="C33" s="86"/>
      <c r="D33" s="87"/>
      <c r="E33" s="89"/>
      <c r="F33" s="115"/>
      <c r="G33" s="116"/>
      <c r="H33" s="91"/>
      <c r="I33" s="94"/>
      <c r="J33" s="95"/>
      <c r="K33" s="81"/>
      <c r="L33" s="100"/>
      <c r="M33" s="101"/>
      <c r="N33" s="101"/>
      <c r="O33" s="102" t="str">
        <f t="shared" si="0"/>
        <v xml:space="preserve"> </v>
      </c>
      <c r="P33" s="100"/>
      <c r="Q33" s="101"/>
      <c r="R33" s="101"/>
      <c r="S33" s="102" t="str">
        <f t="shared" si="1"/>
        <v xml:space="preserve"> </v>
      </c>
      <c r="T33" s="104" t="str">
        <f t="shared" si="2"/>
        <v/>
      </c>
      <c r="U33" s="105" t="s">
        <v>131</v>
      </c>
      <c r="V33" s="149" t="str">
        <f>IF(H33=0," ",IF(E33="H",IF(AND(H33&gt;2006,H33&lt;2010),VLOOKUP(K33,Minimas!$A$15:$C$29,3),IF(AND(H33&gt;2009,H33&lt;2012),VLOOKUP(K33,Minimas!$A$15:$C$29,2),"ERREUR")),IF(AND(H33&gt;2006,H33&lt;2010),VLOOKUP(K33,Minimas!$H$15:J$29,3),IF(AND(H33&gt;2009,H33&lt;2012),VLOOKUP(K33,Minimas!$H$15:$J$29,2),"ERREUR"))))</f>
        <v xml:space="preserve"> </v>
      </c>
      <c r="W33" s="150" t="str">
        <f t="shared" si="3"/>
        <v/>
      </c>
      <c r="X33" s="42"/>
      <c r="Y33" s="42"/>
      <c r="Z33" s="5" t="str">
        <f t="shared" si="4"/>
        <v xml:space="preserve"> </v>
      </c>
      <c r="AA33" s="5" t="str">
        <f t="shared" si="5"/>
        <v xml:space="preserve"> </v>
      </c>
      <c r="AB33" s="40"/>
      <c r="AC33" s="40"/>
      <c r="AD33" s="40"/>
      <c r="AE33" s="111"/>
      <c r="AF33" s="111"/>
      <c r="AG33" s="111"/>
      <c r="AH33" s="111"/>
      <c r="AI33" s="111"/>
      <c r="AJ33" s="111"/>
      <c r="AK33" s="112"/>
      <c r="AL33" s="112"/>
      <c r="AM33" s="112"/>
      <c r="AN33" s="112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</row>
    <row r="34" spans="2:107" s="5" customFormat="1" ht="30" customHeight="1" x14ac:dyDescent="0.2">
      <c r="B34" s="83"/>
      <c r="C34" s="86"/>
      <c r="D34" s="87"/>
      <c r="E34" s="89"/>
      <c r="F34" s="115"/>
      <c r="G34" s="116"/>
      <c r="H34" s="91"/>
      <c r="I34" s="94"/>
      <c r="J34" s="95"/>
      <c r="K34" s="81"/>
      <c r="L34" s="100"/>
      <c r="M34" s="101"/>
      <c r="N34" s="101"/>
      <c r="O34" s="102" t="str">
        <f t="shared" si="0"/>
        <v xml:space="preserve"> </v>
      </c>
      <c r="P34" s="100"/>
      <c r="Q34" s="101"/>
      <c r="R34" s="101"/>
      <c r="S34" s="102" t="str">
        <f t="shared" si="1"/>
        <v xml:space="preserve"> </v>
      </c>
      <c r="T34" s="104" t="str">
        <f t="shared" si="2"/>
        <v/>
      </c>
      <c r="U34" s="105" t="s">
        <v>131</v>
      </c>
      <c r="V34" s="149" t="str">
        <f>IF(H34=0," ",IF(E34="H",IF(AND(H34&gt;2006,H34&lt;2010),VLOOKUP(K34,Minimas!$A$15:$C$29,3),IF(AND(H34&gt;2009,H34&lt;2012),VLOOKUP(K34,Minimas!$A$15:$C$29,2),"ERREUR")),IF(AND(H34&gt;2006,H34&lt;2010),VLOOKUP(K34,Minimas!$H$15:J$29,3),IF(AND(H34&gt;2009,H34&lt;2012),VLOOKUP(K34,Minimas!$H$15:$J$29,2),"ERREUR"))))</f>
        <v xml:space="preserve"> </v>
      </c>
      <c r="W34" s="150" t="str">
        <f t="shared" si="3"/>
        <v/>
      </c>
      <c r="X34" s="42"/>
      <c r="Y34" s="42"/>
      <c r="Z34" s="5" t="str">
        <f t="shared" si="4"/>
        <v xml:space="preserve"> </v>
      </c>
      <c r="AA34" s="5" t="str">
        <f t="shared" si="5"/>
        <v xml:space="preserve"> </v>
      </c>
      <c r="AB34" s="40"/>
      <c r="AC34" s="40"/>
      <c r="AD34" s="40"/>
      <c r="AE34" s="111"/>
      <c r="AF34" s="111"/>
      <c r="AG34" s="111"/>
      <c r="AH34" s="111"/>
      <c r="AI34" s="111"/>
      <c r="AJ34" s="111"/>
      <c r="AK34" s="112"/>
      <c r="AL34" s="112"/>
      <c r="AM34" s="112"/>
      <c r="AN34" s="112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</row>
    <row r="35" spans="2:107" s="5" customFormat="1" ht="30" customHeight="1" x14ac:dyDescent="0.2">
      <c r="B35" s="83"/>
      <c r="C35" s="86"/>
      <c r="D35" s="87"/>
      <c r="E35" s="89"/>
      <c r="F35" s="115"/>
      <c r="G35" s="116"/>
      <c r="H35" s="91"/>
      <c r="I35" s="94"/>
      <c r="J35" s="95"/>
      <c r="K35" s="81"/>
      <c r="L35" s="100"/>
      <c r="M35" s="101"/>
      <c r="N35" s="101"/>
      <c r="O35" s="102" t="str">
        <f t="shared" si="0"/>
        <v xml:space="preserve"> </v>
      </c>
      <c r="P35" s="100"/>
      <c r="Q35" s="101"/>
      <c r="R35" s="101"/>
      <c r="S35" s="102" t="str">
        <f t="shared" si="1"/>
        <v xml:space="preserve"> </v>
      </c>
      <c r="T35" s="104" t="str">
        <f t="shared" si="2"/>
        <v/>
      </c>
      <c r="U35" s="105" t="s">
        <v>131</v>
      </c>
      <c r="V35" s="149" t="str">
        <f>IF(H35=0," ",IF(E35="H",IF(AND(H35&gt;2006,H35&lt;2010),VLOOKUP(K35,Minimas!$A$15:$C$29,3),IF(AND(H35&gt;2009,H35&lt;2012),VLOOKUP(K35,Minimas!$A$15:$C$29,2),"ERREUR")),IF(AND(H35&gt;2006,H35&lt;2010),VLOOKUP(K35,Minimas!$H$15:J$29,3),IF(AND(H35&gt;2009,H35&lt;2012),VLOOKUP(K35,Minimas!$H$15:$J$29,2),"ERREUR"))))</f>
        <v xml:space="preserve"> </v>
      </c>
      <c r="W35" s="150" t="str">
        <f t="shared" si="3"/>
        <v/>
      </c>
      <c r="X35" s="42"/>
      <c r="Y35" s="42"/>
      <c r="Z35" s="5" t="str">
        <f t="shared" si="4"/>
        <v xml:space="preserve"> </v>
      </c>
      <c r="AA35" s="5" t="str">
        <f t="shared" si="5"/>
        <v xml:space="preserve"> </v>
      </c>
      <c r="AB35" s="40"/>
      <c r="AC35" s="40"/>
      <c r="AD35" s="40"/>
      <c r="AE35" s="111"/>
      <c r="AF35" s="111"/>
      <c r="AG35" s="111"/>
      <c r="AH35" s="111"/>
      <c r="AI35" s="111"/>
      <c r="AJ35" s="111"/>
      <c r="AK35" s="112"/>
      <c r="AL35" s="112"/>
      <c r="AM35" s="112"/>
      <c r="AN35" s="112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</row>
    <row r="36" spans="2:107" s="5" customFormat="1" ht="30" customHeight="1" x14ac:dyDescent="0.2">
      <c r="B36" s="83"/>
      <c r="C36" s="86"/>
      <c r="D36" s="87"/>
      <c r="E36" s="89"/>
      <c r="F36" s="115"/>
      <c r="G36" s="116"/>
      <c r="H36" s="91"/>
      <c r="I36" s="94"/>
      <c r="J36" s="95"/>
      <c r="K36" s="81"/>
      <c r="L36" s="100"/>
      <c r="M36" s="101"/>
      <c r="N36" s="101"/>
      <c r="O36" s="102" t="str">
        <f t="shared" si="0"/>
        <v xml:space="preserve"> </v>
      </c>
      <c r="P36" s="100"/>
      <c r="Q36" s="101"/>
      <c r="R36" s="101"/>
      <c r="S36" s="102" t="str">
        <f t="shared" si="1"/>
        <v xml:space="preserve"> </v>
      </c>
      <c r="T36" s="104" t="str">
        <f t="shared" si="2"/>
        <v/>
      </c>
      <c r="U36" s="105" t="s">
        <v>131</v>
      </c>
      <c r="V36" s="149" t="str">
        <f>IF(H36=0," ",IF(E36="H",IF(AND(H36&gt;2006,H36&lt;2010),VLOOKUP(K36,Minimas!$A$15:$C$29,3),IF(AND(H36&gt;2009,H36&lt;2012),VLOOKUP(K36,Minimas!$A$15:$C$29,2),"ERREUR")),IF(AND(H36&gt;2006,H36&lt;2010),VLOOKUP(K36,Minimas!$H$15:J$29,3),IF(AND(H36&gt;2009,H36&lt;2012),VLOOKUP(K36,Minimas!$H$15:$J$29,2),"ERREUR"))))</f>
        <v xml:space="preserve"> </v>
      </c>
      <c r="W36" s="150" t="str">
        <f t="shared" si="3"/>
        <v/>
      </c>
      <c r="X36" s="42"/>
      <c r="Y36" s="42"/>
      <c r="Z36" s="5" t="str">
        <f t="shared" si="4"/>
        <v xml:space="preserve"> </v>
      </c>
      <c r="AA36" s="5" t="str">
        <f t="shared" si="5"/>
        <v xml:space="preserve"> </v>
      </c>
      <c r="AB36" s="40"/>
      <c r="AC36" s="40"/>
      <c r="AD36" s="40"/>
      <c r="AE36" s="111"/>
      <c r="AF36" s="111"/>
      <c r="AG36" s="111"/>
      <c r="AH36" s="111"/>
      <c r="AI36" s="111"/>
      <c r="AJ36" s="111"/>
      <c r="AK36" s="112"/>
      <c r="AL36" s="112"/>
      <c r="AM36" s="112"/>
      <c r="AN36" s="112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</row>
    <row r="37" spans="2:107" s="5" customFormat="1" ht="30" customHeight="1" x14ac:dyDescent="0.2">
      <c r="B37" s="83"/>
      <c r="C37" s="86"/>
      <c r="D37" s="87"/>
      <c r="E37" s="89"/>
      <c r="F37" s="115"/>
      <c r="G37" s="116"/>
      <c r="H37" s="91"/>
      <c r="I37" s="94"/>
      <c r="J37" s="95"/>
      <c r="K37" s="81"/>
      <c r="L37" s="100"/>
      <c r="M37" s="101"/>
      <c r="N37" s="101"/>
      <c r="O37" s="102" t="str">
        <f t="shared" si="0"/>
        <v xml:space="preserve"> </v>
      </c>
      <c r="P37" s="100"/>
      <c r="Q37" s="101"/>
      <c r="R37" s="101"/>
      <c r="S37" s="102" t="str">
        <f t="shared" si="1"/>
        <v xml:space="preserve"> </v>
      </c>
      <c r="T37" s="104" t="str">
        <f t="shared" si="2"/>
        <v/>
      </c>
      <c r="U37" s="105" t="s">
        <v>131</v>
      </c>
      <c r="V37" s="149" t="str">
        <f>IF(H37=0," ",IF(E37="H",IF(AND(H37&gt;2006,H37&lt;2010),VLOOKUP(K37,Minimas!$A$15:$C$29,3),IF(AND(H37&gt;2009,H37&lt;2012),VLOOKUP(K37,Minimas!$A$15:$C$29,2),"ERREUR")),IF(AND(H37&gt;2006,H37&lt;2010),VLOOKUP(K37,Minimas!$H$15:J$29,3),IF(AND(H37&gt;2009,H37&lt;2012),VLOOKUP(K37,Minimas!$H$15:$J$29,2),"ERREUR"))))</f>
        <v xml:space="preserve"> </v>
      </c>
      <c r="W37" s="150" t="str">
        <f t="shared" si="3"/>
        <v/>
      </c>
      <c r="X37" s="42"/>
      <c r="Y37" s="42"/>
      <c r="Z37" s="5" t="str">
        <f t="shared" si="4"/>
        <v xml:space="preserve"> </v>
      </c>
      <c r="AA37" s="5" t="str">
        <f t="shared" si="5"/>
        <v xml:space="preserve"> </v>
      </c>
      <c r="AB37" s="40"/>
      <c r="AC37" s="40"/>
      <c r="AD37" s="40"/>
      <c r="AE37" s="111"/>
      <c r="AF37" s="111"/>
      <c r="AG37" s="111"/>
      <c r="AH37" s="111"/>
      <c r="AI37" s="111"/>
      <c r="AJ37" s="111"/>
      <c r="AK37" s="112"/>
      <c r="AL37" s="112"/>
      <c r="AM37" s="112"/>
      <c r="AN37" s="112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</row>
    <row r="38" spans="2:107" s="5" customFormat="1" ht="30" customHeight="1" x14ac:dyDescent="0.2">
      <c r="B38" s="83"/>
      <c r="C38" s="86"/>
      <c r="D38" s="87"/>
      <c r="E38" s="89"/>
      <c r="F38" s="115"/>
      <c r="G38" s="116"/>
      <c r="H38" s="91"/>
      <c r="I38" s="94"/>
      <c r="J38" s="95"/>
      <c r="K38" s="81"/>
      <c r="L38" s="100"/>
      <c r="M38" s="101"/>
      <c r="N38" s="101"/>
      <c r="O38" s="102" t="str">
        <f t="shared" si="0"/>
        <v xml:space="preserve"> </v>
      </c>
      <c r="P38" s="100"/>
      <c r="Q38" s="101"/>
      <c r="R38" s="101"/>
      <c r="S38" s="102" t="str">
        <f t="shared" si="1"/>
        <v xml:space="preserve"> </v>
      </c>
      <c r="T38" s="104" t="str">
        <f t="shared" si="2"/>
        <v/>
      </c>
      <c r="U38" s="105" t="s">
        <v>131</v>
      </c>
      <c r="V38" s="149" t="str">
        <f>IF(H38=0," ",IF(E38="H",IF(AND(H38&gt;2006,H38&lt;2010),VLOOKUP(K38,Minimas!$A$15:$C$29,3),IF(AND(H38&gt;2009,H38&lt;2012),VLOOKUP(K38,Minimas!$A$15:$C$29,2),"ERREUR")),IF(AND(H38&gt;2006,H38&lt;2010),VLOOKUP(K38,Minimas!$H$15:J$29,3),IF(AND(H38&gt;2009,H38&lt;2012),VLOOKUP(K38,Minimas!$H$15:$J$29,2),"ERREUR"))))</f>
        <v xml:space="preserve"> </v>
      </c>
      <c r="W38" s="150" t="str">
        <f t="shared" si="3"/>
        <v/>
      </c>
      <c r="X38" s="42"/>
      <c r="Y38" s="42"/>
      <c r="Z38" s="5" t="str">
        <f t="shared" si="4"/>
        <v xml:space="preserve"> </v>
      </c>
      <c r="AA38" s="5" t="str">
        <f t="shared" si="5"/>
        <v xml:space="preserve"> </v>
      </c>
      <c r="AB38" s="40"/>
      <c r="AC38" s="40"/>
      <c r="AD38" s="40"/>
      <c r="AE38" s="111"/>
      <c r="AF38" s="111"/>
      <c r="AG38" s="111"/>
      <c r="AH38" s="111"/>
      <c r="AI38" s="111"/>
      <c r="AJ38" s="111"/>
      <c r="AK38" s="112"/>
      <c r="AL38" s="112"/>
      <c r="AM38" s="112"/>
      <c r="AN38" s="112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</row>
    <row r="39" spans="2:107" s="5" customFormat="1" ht="30" customHeight="1" x14ac:dyDescent="0.2">
      <c r="B39" s="83"/>
      <c r="C39" s="86"/>
      <c r="D39" s="87"/>
      <c r="E39" s="89"/>
      <c r="F39" s="115"/>
      <c r="G39" s="116"/>
      <c r="H39" s="91"/>
      <c r="I39" s="94"/>
      <c r="J39" s="95"/>
      <c r="K39" s="81"/>
      <c r="L39" s="100"/>
      <c r="M39" s="101"/>
      <c r="N39" s="101"/>
      <c r="O39" s="102" t="str">
        <f t="shared" si="0"/>
        <v xml:space="preserve"> </v>
      </c>
      <c r="P39" s="100"/>
      <c r="Q39" s="101"/>
      <c r="R39" s="101"/>
      <c r="S39" s="102" t="str">
        <f t="shared" si="1"/>
        <v xml:space="preserve"> </v>
      </c>
      <c r="T39" s="104" t="str">
        <f t="shared" si="2"/>
        <v/>
      </c>
      <c r="U39" s="105" t="s">
        <v>131</v>
      </c>
      <c r="V39" s="149" t="str">
        <f>IF(H39=0," ",IF(E39="H",IF(AND(H39&gt;2006,H39&lt;2010),VLOOKUP(K39,Minimas!$A$15:$C$29,3),IF(AND(H39&gt;2009,H39&lt;2012),VLOOKUP(K39,Minimas!$A$15:$C$29,2),"ERREUR")),IF(AND(H39&gt;2006,H39&lt;2010),VLOOKUP(K39,Minimas!$H$15:J$29,3),IF(AND(H39&gt;2009,H39&lt;2012),VLOOKUP(K39,Minimas!$H$15:$J$29,2),"ERREUR"))))</f>
        <v xml:space="preserve"> </v>
      </c>
      <c r="W39" s="150" t="str">
        <f t="shared" si="3"/>
        <v/>
      </c>
      <c r="X39" s="42"/>
      <c r="Y39" s="42"/>
      <c r="Z39" s="5" t="str">
        <f t="shared" si="4"/>
        <v xml:space="preserve"> </v>
      </c>
      <c r="AA39" s="5" t="str">
        <f t="shared" si="5"/>
        <v xml:space="preserve"> </v>
      </c>
      <c r="AB39" s="40"/>
      <c r="AC39" s="40"/>
      <c r="AD39" s="40"/>
      <c r="AE39" s="111"/>
      <c r="AF39" s="111"/>
      <c r="AG39" s="111"/>
      <c r="AH39" s="111"/>
      <c r="AI39" s="111"/>
      <c r="AJ39" s="111"/>
      <c r="AK39" s="112"/>
      <c r="AL39" s="112"/>
      <c r="AM39" s="112"/>
      <c r="AN39" s="112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2:107" s="5" customFormat="1" ht="30" customHeight="1" x14ac:dyDescent="0.2">
      <c r="B40" s="83"/>
      <c r="C40" s="86"/>
      <c r="D40" s="87"/>
      <c r="E40" s="89"/>
      <c r="F40" s="115"/>
      <c r="G40" s="116"/>
      <c r="H40" s="91"/>
      <c r="I40" s="94"/>
      <c r="J40" s="95"/>
      <c r="K40" s="81"/>
      <c r="L40" s="100"/>
      <c r="M40" s="101"/>
      <c r="N40" s="101"/>
      <c r="O40" s="102" t="str">
        <f t="shared" si="0"/>
        <v xml:space="preserve"> </v>
      </c>
      <c r="P40" s="100"/>
      <c r="Q40" s="101"/>
      <c r="R40" s="101"/>
      <c r="S40" s="102" t="str">
        <f t="shared" si="1"/>
        <v xml:space="preserve"> </v>
      </c>
      <c r="T40" s="104" t="str">
        <f t="shared" si="2"/>
        <v/>
      </c>
      <c r="U40" s="105" t="s">
        <v>131</v>
      </c>
      <c r="V40" s="149" t="str">
        <f>IF(H40=0," ",IF(E40="H",IF(AND(H40&gt;2006,H40&lt;2010),VLOOKUP(K40,Minimas!$A$15:$C$29,3),IF(AND(H40&gt;2009,H40&lt;2012),VLOOKUP(K40,Minimas!$A$15:$C$29,2),"ERREUR")),IF(AND(H40&gt;2006,H40&lt;2010),VLOOKUP(K40,Minimas!$H$15:J$29,3),IF(AND(H40&gt;2009,H40&lt;2012),VLOOKUP(K40,Minimas!$H$15:$J$29,2),"ERREUR"))))</f>
        <v xml:space="preserve"> </v>
      </c>
      <c r="W40" s="150" t="str">
        <f t="shared" si="3"/>
        <v/>
      </c>
      <c r="X40" s="42"/>
      <c r="Y40" s="42"/>
      <c r="Z40" s="5" t="str">
        <f t="shared" si="4"/>
        <v xml:space="preserve"> </v>
      </c>
      <c r="AA40" s="5" t="str">
        <f t="shared" si="5"/>
        <v xml:space="preserve"> </v>
      </c>
      <c r="AB40" s="40"/>
      <c r="AC40" s="40"/>
      <c r="AD40" s="40"/>
      <c r="AE40" s="111"/>
      <c r="AF40" s="111"/>
      <c r="AG40" s="111"/>
      <c r="AH40" s="111"/>
      <c r="AI40" s="111"/>
      <c r="AJ40" s="111"/>
      <c r="AK40" s="112"/>
      <c r="AL40" s="112"/>
      <c r="AM40" s="112"/>
      <c r="AN40" s="112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</row>
    <row r="41" spans="2:107" s="5" customFormat="1" ht="30" customHeight="1" x14ac:dyDescent="0.2">
      <c r="B41" s="83"/>
      <c r="C41" s="86"/>
      <c r="D41" s="87"/>
      <c r="E41" s="89"/>
      <c r="F41" s="115"/>
      <c r="G41" s="116"/>
      <c r="H41" s="91"/>
      <c r="I41" s="94"/>
      <c r="J41" s="95"/>
      <c r="K41" s="81"/>
      <c r="L41" s="100"/>
      <c r="M41" s="101"/>
      <c r="N41" s="101"/>
      <c r="O41" s="102" t="str">
        <f t="shared" si="0"/>
        <v xml:space="preserve"> </v>
      </c>
      <c r="P41" s="100"/>
      <c r="Q41" s="101"/>
      <c r="R41" s="101"/>
      <c r="S41" s="102" t="str">
        <f t="shared" si="1"/>
        <v xml:space="preserve"> </v>
      </c>
      <c r="T41" s="104" t="str">
        <f t="shared" si="2"/>
        <v/>
      </c>
      <c r="U41" s="105" t="s">
        <v>131</v>
      </c>
      <c r="V41" s="149" t="str">
        <f>IF(H41=0," ",IF(E41="H",IF(AND(H41&gt;2006,H41&lt;2010),VLOOKUP(K41,Minimas!$A$15:$C$29,3),IF(AND(H41&gt;2009,H41&lt;2012),VLOOKUP(K41,Minimas!$A$15:$C$29,2),"ERREUR")),IF(AND(H41&gt;2006,H41&lt;2010),VLOOKUP(K41,Minimas!$H$15:J$29,3),IF(AND(H41&gt;2009,H41&lt;2012),VLOOKUP(K41,Minimas!$H$15:$J$29,2),"ERREUR"))))</f>
        <v xml:space="preserve"> </v>
      </c>
      <c r="W41" s="150" t="str">
        <f t="shared" si="3"/>
        <v/>
      </c>
      <c r="X41" s="42"/>
      <c r="Y41" s="42"/>
      <c r="Z41" s="5" t="str">
        <f t="shared" si="4"/>
        <v xml:space="preserve"> </v>
      </c>
      <c r="AA41" s="5" t="str">
        <f t="shared" si="5"/>
        <v xml:space="preserve"> </v>
      </c>
      <c r="AB41" s="40"/>
      <c r="AC41" s="40"/>
      <c r="AD41" s="40"/>
      <c r="AE41" s="111"/>
      <c r="AF41" s="111"/>
      <c r="AG41" s="111"/>
      <c r="AH41" s="111"/>
      <c r="AI41" s="111"/>
      <c r="AJ41" s="111"/>
      <c r="AK41" s="112"/>
      <c r="AL41" s="112"/>
      <c r="AM41" s="112"/>
      <c r="AN41" s="112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2:107" s="5" customFormat="1" ht="30" customHeight="1" x14ac:dyDescent="0.2">
      <c r="B42" s="83"/>
      <c r="C42" s="86"/>
      <c r="D42" s="87"/>
      <c r="E42" s="89"/>
      <c r="F42" s="115"/>
      <c r="G42" s="116"/>
      <c r="H42" s="91"/>
      <c r="I42" s="94"/>
      <c r="J42" s="95"/>
      <c r="K42" s="81"/>
      <c r="L42" s="100"/>
      <c r="M42" s="101"/>
      <c r="N42" s="101"/>
      <c r="O42" s="102" t="str">
        <f t="shared" si="0"/>
        <v xml:space="preserve"> </v>
      </c>
      <c r="P42" s="100"/>
      <c r="Q42" s="101"/>
      <c r="R42" s="101"/>
      <c r="S42" s="102" t="str">
        <f t="shared" si="1"/>
        <v xml:space="preserve"> </v>
      </c>
      <c r="T42" s="104" t="str">
        <f t="shared" si="2"/>
        <v/>
      </c>
      <c r="U42" s="105" t="s">
        <v>131</v>
      </c>
      <c r="V42" s="149" t="str">
        <f>IF(H42=0," ",IF(E42="H",IF(AND(H42&gt;2006,H42&lt;2010),VLOOKUP(K42,Minimas!$A$15:$C$29,3),IF(AND(H42&gt;2009,H42&lt;2012),VLOOKUP(K42,Minimas!$A$15:$C$29,2),"ERREUR")),IF(AND(H42&gt;2006,H42&lt;2010),VLOOKUP(K42,Minimas!$H$15:J$29,3),IF(AND(H42&gt;2009,H42&lt;2012),VLOOKUP(K42,Minimas!$H$15:$J$29,2),"ERREUR"))))</f>
        <v xml:space="preserve"> </v>
      </c>
      <c r="W42" s="150" t="str">
        <f t="shared" si="3"/>
        <v/>
      </c>
      <c r="X42" s="42"/>
      <c r="Y42" s="42"/>
      <c r="Z42" s="5" t="str">
        <f t="shared" si="4"/>
        <v xml:space="preserve"> </v>
      </c>
      <c r="AA42" s="5" t="str">
        <f t="shared" si="5"/>
        <v xml:space="preserve"> </v>
      </c>
      <c r="AB42" s="40"/>
      <c r="AC42" s="40"/>
      <c r="AD42" s="40"/>
      <c r="AE42" s="111"/>
      <c r="AF42" s="111"/>
      <c r="AG42" s="111"/>
      <c r="AH42" s="111"/>
      <c r="AI42" s="111"/>
      <c r="AJ42" s="111"/>
      <c r="AK42" s="112"/>
      <c r="AL42" s="112"/>
      <c r="AM42" s="112"/>
      <c r="AN42" s="112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</row>
    <row r="43" spans="2:107" s="5" customFormat="1" ht="30" customHeight="1" x14ac:dyDescent="0.2">
      <c r="B43" s="83"/>
      <c r="C43" s="86"/>
      <c r="D43" s="87"/>
      <c r="E43" s="89"/>
      <c r="F43" s="115"/>
      <c r="G43" s="116"/>
      <c r="H43" s="91"/>
      <c r="I43" s="94"/>
      <c r="J43" s="95"/>
      <c r="K43" s="81"/>
      <c r="L43" s="100"/>
      <c r="M43" s="101"/>
      <c r="N43" s="101"/>
      <c r="O43" s="102" t="str">
        <f t="shared" si="0"/>
        <v xml:space="preserve"> </v>
      </c>
      <c r="P43" s="100"/>
      <c r="Q43" s="101"/>
      <c r="R43" s="101"/>
      <c r="S43" s="102" t="str">
        <f t="shared" si="1"/>
        <v xml:space="preserve"> </v>
      </c>
      <c r="T43" s="104" t="str">
        <f t="shared" si="2"/>
        <v/>
      </c>
      <c r="U43" s="105" t="s">
        <v>131</v>
      </c>
      <c r="V43" s="149" t="str">
        <f>IF(H43=0," ",IF(E43="H",IF(AND(H43&gt;2006,H43&lt;2010),VLOOKUP(K43,Minimas!$A$15:$C$29,3),IF(AND(H43&gt;2009,H43&lt;2012),VLOOKUP(K43,Minimas!$A$15:$C$29,2),"ERREUR")),IF(AND(H43&gt;2006,H43&lt;2010),VLOOKUP(K43,Minimas!$H$15:J$29,3),IF(AND(H43&gt;2009,H43&lt;2012),VLOOKUP(K43,Minimas!$H$15:$J$29,2),"ERREUR"))))</f>
        <v xml:space="preserve"> </v>
      </c>
      <c r="W43" s="150" t="str">
        <f t="shared" si="3"/>
        <v/>
      </c>
      <c r="X43" s="42"/>
      <c r="Y43" s="42"/>
      <c r="Z43" s="5" t="str">
        <f t="shared" si="4"/>
        <v xml:space="preserve"> </v>
      </c>
      <c r="AA43" s="5" t="str">
        <f t="shared" si="5"/>
        <v xml:space="preserve"> </v>
      </c>
      <c r="AB43" s="40"/>
      <c r="AC43" s="40"/>
      <c r="AD43" s="40"/>
      <c r="AE43" s="111"/>
      <c r="AF43" s="111"/>
      <c r="AG43" s="111"/>
      <c r="AH43" s="111"/>
      <c r="AI43" s="111"/>
      <c r="AJ43" s="111"/>
      <c r="AK43" s="112"/>
      <c r="AL43" s="112"/>
      <c r="AM43" s="112"/>
      <c r="AN43" s="112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2:107" s="5" customFormat="1" ht="30" customHeight="1" x14ac:dyDescent="0.2">
      <c r="B44" s="83"/>
      <c r="C44" s="86"/>
      <c r="D44" s="87"/>
      <c r="E44" s="89"/>
      <c r="F44" s="115"/>
      <c r="G44" s="116"/>
      <c r="H44" s="91"/>
      <c r="I44" s="94"/>
      <c r="J44" s="95"/>
      <c r="K44" s="81"/>
      <c r="L44" s="100"/>
      <c r="M44" s="101"/>
      <c r="N44" s="101"/>
      <c r="O44" s="102" t="str">
        <f t="shared" si="0"/>
        <v xml:space="preserve"> </v>
      </c>
      <c r="P44" s="100"/>
      <c r="Q44" s="101"/>
      <c r="R44" s="101"/>
      <c r="S44" s="102" t="str">
        <f t="shared" si="1"/>
        <v xml:space="preserve"> </v>
      </c>
      <c r="T44" s="104" t="str">
        <f t="shared" si="2"/>
        <v/>
      </c>
      <c r="U44" s="105" t="s">
        <v>131</v>
      </c>
      <c r="V44" s="149" t="str">
        <f>IF(H44=0," ",IF(E44="H",IF(AND(H44&gt;2006,H44&lt;2010),VLOOKUP(K44,Minimas!$A$15:$C$29,3),IF(AND(H44&gt;2009,H44&lt;2012),VLOOKUP(K44,Minimas!$A$15:$C$29,2),"ERREUR")),IF(AND(H44&gt;2006,H44&lt;2010),VLOOKUP(K44,Minimas!$H$15:J$29,3),IF(AND(H44&gt;2009,H44&lt;2012),VLOOKUP(K44,Minimas!$H$15:$J$29,2),"ERREUR"))))</f>
        <v xml:space="preserve"> </v>
      </c>
      <c r="W44" s="150" t="str">
        <f t="shared" si="3"/>
        <v/>
      </c>
      <c r="X44" s="42"/>
      <c r="Y44" s="42"/>
      <c r="Z44" s="5" t="str">
        <f t="shared" si="4"/>
        <v xml:space="preserve"> </v>
      </c>
      <c r="AA44" s="5" t="str">
        <f t="shared" si="5"/>
        <v xml:space="preserve"> </v>
      </c>
      <c r="AB44" s="40"/>
      <c r="AC44" s="40"/>
      <c r="AD44" s="40"/>
      <c r="AE44" s="111"/>
      <c r="AF44" s="111"/>
      <c r="AG44" s="111"/>
      <c r="AH44" s="111"/>
      <c r="AI44" s="111"/>
      <c r="AJ44" s="111"/>
      <c r="AK44" s="112"/>
      <c r="AL44" s="112"/>
      <c r="AM44" s="112"/>
      <c r="AN44" s="112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2:107" s="5" customFormat="1" ht="30" customHeight="1" x14ac:dyDescent="0.2">
      <c r="B45" s="83"/>
      <c r="C45" s="86"/>
      <c r="D45" s="87"/>
      <c r="E45" s="89"/>
      <c r="F45" s="115"/>
      <c r="G45" s="116"/>
      <c r="H45" s="91"/>
      <c r="I45" s="94"/>
      <c r="J45" s="95"/>
      <c r="K45" s="81"/>
      <c r="L45" s="100"/>
      <c r="M45" s="101"/>
      <c r="N45" s="101"/>
      <c r="O45" s="102" t="str">
        <f t="shared" si="0"/>
        <v xml:space="preserve"> </v>
      </c>
      <c r="P45" s="100"/>
      <c r="Q45" s="101"/>
      <c r="R45" s="101"/>
      <c r="S45" s="102" t="str">
        <f t="shared" si="1"/>
        <v xml:space="preserve"> </v>
      </c>
      <c r="T45" s="104" t="str">
        <f t="shared" si="2"/>
        <v/>
      </c>
      <c r="U45" s="105" t="s">
        <v>131</v>
      </c>
      <c r="V45" s="149" t="str">
        <f>IF(H45=0," ",IF(E45="H",IF(AND(H45&gt;2006,H45&lt;2010),VLOOKUP(K45,Minimas!$A$15:$C$29,3),IF(AND(H45&gt;2009,H45&lt;2012),VLOOKUP(K45,Minimas!$A$15:$C$29,2),"ERREUR")),IF(AND(H45&gt;2006,H45&lt;2010),VLOOKUP(K45,Minimas!$H$15:J$29,3),IF(AND(H45&gt;2009,H45&lt;2012),VLOOKUP(K45,Minimas!$H$15:$J$29,2),"ERREUR"))))</f>
        <v xml:space="preserve"> </v>
      </c>
      <c r="W45" s="150" t="str">
        <f t="shared" si="3"/>
        <v/>
      </c>
      <c r="X45" s="42"/>
      <c r="Y45" s="42"/>
      <c r="Z45" s="5" t="str">
        <f t="shared" si="4"/>
        <v xml:space="preserve"> </v>
      </c>
      <c r="AA45" s="5" t="str">
        <f t="shared" si="5"/>
        <v xml:space="preserve"> </v>
      </c>
      <c r="AB45" s="40"/>
      <c r="AC45" s="40"/>
      <c r="AD45" s="40"/>
      <c r="AE45" s="111"/>
      <c r="AF45" s="111"/>
      <c r="AG45" s="111"/>
      <c r="AH45" s="111"/>
      <c r="AI45" s="111"/>
      <c r="AJ45" s="111"/>
      <c r="AK45" s="112"/>
      <c r="AL45" s="112"/>
      <c r="AM45" s="112"/>
      <c r="AN45" s="112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2:107" s="5" customFormat="1" ht="30" customHeight="1" x14ac:dyDescent="0.2">
      <c r="B46" s="83"/>
      <c r="C46" s="86"/>
      <c r="D46" s="87"/>
      <c r="E46" s="89"/>
      <c r="F46" s="115"/>
      <c r="G46" s="116"/>
      <c r="H46" s="91"/>
      <c r="I46" s="94"/>
      <c r="J46" s="95"/>
      <c r="K46" s="81"/>
      <c r="L46" s="100"/>
      <c r="M46" s="101"/>
      <c r="N46" s="101"/>
      <c r="O46" s="102" t="str">
        <f t="shared" si="0"/>
        <v xml:space="preserve"> </v>
      </c>
      <c r="P46" s="100"/>
      <c r="Q46" s="101"/>
      <c r="R46" s="101"/>
      <c r="S46" s="102" t="str">
        <f t="shared" si="1"/>
        <v xml:space="preserve"> </v>
      </c>
      <c r="T46" s="104" t="str">
        <f t="shared" si="2"/>
        <v/>
      </c>
      <c r="U46" s="105" t="s">
        <v>131</v>
      </c>
      <c r="V46" s="149" t="str">
        <f>IF(H46=0," ",IF(E46="H",IF(AND(H46&gt;2006,H46&lt;2010),VLOOKUP(K46,Minimas!$A$15:$C$29,3),IF(AND(H46&gt;2009,H46&lt;2012),VLOOKUP(K46,Minimas!$A$15:$C$29,2),"ERREUR")),IF(AND(H46&gt;2006,H46&lt;2010),VLOOKUP(K46,Minimas!$H$15:J$29,3),IF(AND(H46&gt;2009,H46&lt;2012),VLOOKUP(K46,Minimas!$H$15:$J$29,2),"ERREUR"))))</f>
        <v xml:space="preserve"> </v>
      </c>
      <c r="W46" s="150" t="str">
        <f t="shared" si="3"/>
        <v/>
      </c>
      <c r="X46" s="42"/>
      <c r="Y46" s="42"/>
      <c r="Z46" s="5" t="str">
        <f t="shared" si="4"/>
        <v xml:space="preserve"> </v>
      </c>
      <c r="AA46" s="5" t="str">
        <f t="shared" si="5"/>
        <v xml:space="preserve"> </v>
      </c>
      <c r="AB46" s="40"/>
      <c r="AC46" s="40"/>
      <c r="AD46" s="40"/>
      <c r="AE46" s="111"/>
      <c r="AF46" s="111"/>
      <c r="AG46" s="111"/>
      <c r="AH46" s="111"/>
      <c r="AI46" s="111"/>
      <c r="AJ46" s="111"/>
      <c r="AK46" s="112"/>
      <c r="AL46" s="112"/>
      <c r="AM46" s="112"/>
      <c r="AN46" s="112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2:107" s="5" customFormat="1" ht="30" customHeight="1" x14ac:dyDescent="0.2">
      <c r="B47" s="83"/>
      <c r="C47" s="86"/>
      <c r="D47" s="87"/>
      <c r="E47" s="89"/>
      <c r="F47" s="115"/>
      <c r="G47" s="116"/>
      <c r="H47" s="91"/>
      <c r="I47" s="94"/>
      <c r="J47" s="95"/>
      <c r="K47" s="81"/>
      <c r="L47" s="100"/>
      <c r="M47" s="101"/>
      <c r="N47" s="101"/>
      <c r="O47" s="102" t="str">
        <f t="shared" si="0"/>
        <v xml:space="preserve"> </v>
      </c>
      <c r="P47" s="100"/>
      <c r="Q47" s="101"/>
      <c r="R47" s="101"/>
      <c r="S47" s="102" t="str">
        <f t="shared" si="1"/>
        <v xml:space="preserve"> </v>
      </c>
      <c r="T47" s="104" t="str">
        <f t="shared" si="2"/>
        <v/>
      </c>
      <c r="U47" s="105" t="s">
        <v>131</v>
      </c>
      <c r="V47" s="149" t="str">
        <f>IF(H47=0," ",IF(E47="H",IF(AND(H47&gt;2006,H47&lt;2010),VLOOKUP(K47,Minimas!$A$15:$C$29,3),IF(AND(H47&gt;2009,H47&lt;2012),VLOOKUP(K47,Minimas!$A$15:$C$29,2),"ERREUR")),IF(AND(H47&gt;2006,H47&lt;2010),VLOOKUP(K47,Minimas!$H$15:J$29,3),IF(AND(H47&gt;2009,H47&lt;2012),VLOOKUP(K47,Minimas!$H$15:$J$29,2),"ERREUR"))))</f>
        <v xml:space="preserve"> </v>
      </c>
      <c r="W47" s="150" t="str">
        <f t="shared" si="3"/>
        <v/>
      </c>
      <c r="X47" s="42"/>
      <c r="Y47" s="42"/>
      <c r="Z47" s="5" t="str">
        <f t="shared" si="4"/>
        <v xml:space="preserve"> </v>
      </c>
      <c r="AA47" s="5" t="str">
        <f t="shared" si="5"/>
        <v xml:space="preserve"> </v>
      </c>
      <c r="AB47" s="40"/>
      <c r="AC47" s="40"/>
      <c r="AD47" s="40"/>
      <c r="AE47" s="111"/>
      <c r="AF47" s="111"/>
      <c r="AG47" s="111"/>
      <c r="AH47" s="111"/>
      <c r="AI47" s="111"/>
      <c r="AJ47" s="111"/>
      <c r="AK47" s="112"/>
      <c r="AL47" s="112"/>
      <c r="AM47" s="112"/>
      <c r="AN47" s="112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2:107" s="5" customFormat="1" ht="30" customHeight="1" x14ac:dyDescent="0.2">
      <c r="B48" s="83"/>
      <c r="C48" s="86"/>
      <c r="D48" s="87"/>
      <c r="E48" s="89"/>
      <c r="F48" s="115"/>
      <c r="G48" s="116"/>
      <c r="H48" s="91"/>
      <c r="I48" s="94"/>
      <c r="J48" s="95"/>
      <c r="K48" s="81"/>
      <c r="L48" s="100"/>
      <c r="M48" s="101"/>
      <c r="N48" s="101"/>
      <c r="O48" s="102" t="str">
        <f t="shared" si="0"/>
        <v xml:space="preserve"> </v>
      </c>
      <c r="P48" s="100"/>
      <c r="Q48" s="101"/>
      <c r="R48" s="101"/>
      <c r="S48" s="102" t="str">
        <f t="shared" si="1"/>
        <v xml:space="preserve"> </v>
      </c>
      <c r="T48" s="104" t="str">
        <f t="shared" si="2"/>
        <v/>
      </c>
      <c r="U48" s="105" t="s">
        <v>131</v>
      </c>
      <c r="V48" s="149" t="str">
        <f>IF(H48=0," ",IF(E48="H",IF(AND(H48&gt;2006,H48&lt;2010),VLOOKUP(K48,Minimas!$A$15:$C$29,3),IF(AND(H48&gt;2009,H48&lt;2012),VLOOKUP(K48,Minimas!$A$15:$C$29,2),"ERREUR")),IF(AND(H48&gt;2006,H48&lt;2010),VLOOKUP(K48,Minimas!$H$15:J$29,3),IF(AND(H48&gt;2009,H48&lt;2012),VLOOKUP(K48,Minimas!$H$15:$J$29,2),"ERREUR"))))</f>
        <v xml:space="preserve"> </v>
      </c>
      <c r="W48" s="150" t="str">
        <f t="shared" si="3"/>
        <v/>
      </c>
      <c r="X48" s="42"/>
      <c r="Y48" s="42"/>
      <c r="Z48" s="5" t="str">
        <f t="shared" si="4"/>
        <v xml:space="preserve"> </v>
      </c>
      <c r="AA48" s="5" t="str">
        <f t="shared" si="5"/>
        <v xml:space="preserve"> </v>
      </c>
      <c r="AB48" s="40"/>
      <c r="AC48" s="40"/>
      <c r="AD48" s="40"/>
      <c r="AE48" s="111"/>
      <c r="AF48" s="111"/>
      <c r="AG48" s="111"/>
      <c r="AH48" s="111"/>
      <c r="AI48" s="111"/>
      <c r="AJ48" s="111"/>
      <c r="AK48" s="112"/>
      <c r="AL48" s="112"/>
      <c r="AM48" s="112"/>
      <c r="AN48" s="112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2:107" s="5" customFormat="1" ht="30" customHeight="1" x14ac:dyDescent="0.2">
      <c r="B49" s="83"/>
      <c r="C49" s="86"/>
      <c r="D49" s="87"/>
      <c r="E49" s="89"/>
      <c r="F49" s="115"/>
      <c r="G49" s="116"/>
      <c r="H49" s="91"/>
      <c r="I49" s="94"/>
      <c r="J49" s="95"/>
      <c r="K49" s="81"/>
      <c r="L49" s="100"/>
      <c r="M49" s="101"/>
      <c r="N49" s="101"/>
      <c r="O49" s="102" t="str">
        <f t="shared" si="0"/>
        <v xml:space="preserve"> </v>
      </c>
      <c r="P49" s="100"/>
      <c r="Q49" s="101"/>
      <c r="R49" s="101"/>
      <c r="S49" s="102" t="str">
        <f t="shared" si="1"/>
        <v xml:space="preserve"> </v>
      </c>
      <c r="T49" s="104" t="str">
        <f t="shared" si="2"/>
        <v/>
      </c>
      <c r="U49" s="105" t="s">
        <v>131</v>
      </c>
      <c r="V49" s="149" t="str">
        <f>IF(H49=0," ",IF(E49="H",IF(AND(H49&gt;2006,H49&lt;2010),VLOOKUP(K49,Minimas!$A$15:$C$29,3),IF(AND(H49&gt;2009,H49&lt;2012),VLOOKUP(K49,Minimas!$A$15:$C$29,2),"ERREUR")),IF(AND(H49&gt;2006,H49&lt;2010),VLOOKUP(K49,Minimas!$H$15:J$29,3),IF(AND(H49&gt;2009,H49&lt;2012),VLOOKUP(K49,Minimas!$H$15:$J$29,2),"ERREUR"))))</f>
        <v xml:space="preserve"> </v>
      </c>
      <c r="W49" s="150" t="str">
        <f t="shared" si="3"/>
        <v/>
      </c>
      <c r="X49" s="42"/>
      <c r="Y49" s="42"/>
      <c r="Z49" s="5" t="str">
        <f t="shared" si="4"/>
        <v xml:space="preserve"> </v>
      </c>
      <c r="AA49" s="5" t="str">
        <f t="shared" si="5"/>
        <v xml:space="preserve"> </v>
      </c>
      <c r="AB49" s="40"/>
      <c r="AC49" s="40"/>
      <c r="AD49" s="40"/>
      <c r="AE49" s="111"/>
      <c r="AF49" s="111"/>
      <c r="AG49" s="111"/>
      <c r="AH49" s="111"/>
      <c r="AI49" s="111"/>
      <c r="AJ49" s="111"/>
      <c r="AK49" s="112"/>
      <c r="AL49" s="112"/>
      <c r="AM49" s="112"/>
      <c r="AN49" s="112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</row>
    <row r="50" spans="2:107" s="5" customFormat="1" ht="30" customHeight="1" x14ac:dyDescent="0.2">
      <c r="B50" s="83"/>
      <c r="C50" s="86"/>
      <c r="D50" s="87"/>
      <c r="E50" s="89"/>
      <c r="F50" s="115"/>
      <c r="G50" s="116"/>
      <c r="H50" s="91"/>
      <c r="I50" s="94"/>
      <c r="J50" s="95"/>
      <c r="K50" s="81"/>
      <c r="L50" s="100"/>
      <c r="M50" s="101"/>
      <c r="N50" s="101"/>
      <c r="O50" s="102" t="str">
        <f t="shared" si="0"/>
        <v xml:space="preserve"> </v>
      </c>
      <c r="P50" s="100"/>
      <c r="Q50" s="101"/>
      <c r="R50" s="101"/>
      <c r="S50" s="102" t="str">
        <f t="shared" si="1"/>
        <v xml:space="preserve"> </v>
      </c>
      <c r="T50" s="104" t="str">
        <f t="shared" si="2"/>
        <v/>
      </c>
      <c r="U50" s="105" t="s">
        <v>131</v>
      </c>
      <c r="V50" s="149" t="str">
        <f>IF(H50=0," ",IF(E50="H",IF(AND(H50&gt;2006,H50&lt;2010),VLOOKUP(K50,Minimas!$A$15:$C$29,3),IF(AND(H50&gt;2009,H50&lt;2012),VLOOKUP(K50,Minimas!$A$15:$C$29,2),"ERREUR")),IF(AND(H50&gt;2006,H50&lt;2010),VLOOKUP(K50,Minimas!$H$15:J$29,3),IF(AND(H50&gt;2009,H50&lt;2012),VLOOKUP(K50,Minimas!$H$15:$J$29,2),"ERREUR"))))</f>
        <v xml:space="preserve"> </v>
      </c>
      <c r="W50" s="150" t="str">
        <f t="shared" si="3"/>
        <v/>
      </c>
      <c r="X50" s="42"/>
      <c r="Y50" s="42"/>
      <c r="Z50" s="5" t="str">
        <f t="shared" si="4"/>
        <v xml:space="preserve"> </v>
      </c>
      <c r="AA50" s="5" t="str">
        <f t="shared" si="5"/>
        <v xml:space="preserve"> </v>
      </c>
      <c r="AB50" s="40"/>
      <c r="AC50" s="40"/>
      <c r="AD50" s="40"/>
      <c r="AE50" s="111"/>
      <c r="AF50" s="111"/>
      <c r="AG50" s="111"/>
      <c r="AH50" s="111"/>
      <c r="AI50" s="111"/>
      <c r="AJ50" s="111"/>
      <c r="AK50" s="112"/>
      <c r="AL50" s="112"/>
      <c r="AM50" s="112"/>
      <c r="AN50" s="112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2:107" s="5" customFormat="1" ht="30" customHeight="1" x14ac:dyDescent="0.2">
      <c r="B51" s="83"/>
      <c r="C51" s="86"/>
      <c r="D51" s="87"/>
      <c r="E51" s="89"/>
      <c r="F51" s="115"/>
      <c r="G51" s="116"/>
      <c r="H51" s="91"/>
      <c r="I51" s="94"/>
      <c r="J51" s="95"/>
      <c r="K51" s="81"/>
      <c r="L51" s="100"/>
      <c r="M51" s="101"/>
      <c r="N51" s="101"/>
      <c r="O51" s="102" t="str">
        <f t="shared" si="0"/>
        <v xml:space="preserve"> </v>
      </c>
      <c r="P51" s="100"/>
      <c r="Q51" s="101"/>
      <c r="R51" s="101"/>
      <c r="S51" s="102" t="str">
        <f t="shared" si="1"/>
        <v xml:space="preserve"> </v>
      </c>
      <c r="T51" s="104" t="str">
        <f t="shared" si="2"/>
        <v/>
      </c>
      <c r="U51" s="105" t="s">
        <v>131</v>
      </c>
      <c r="V51" s="149" t="str">
        <f>IF(H51=0," ",IF(E51="H",IF(AND(H51&gt;2006,H51&lt;2010),VLOOKUP(K51,Minimas!$A$15:$C$29,3),IF(AND(H51&gt;2009,H51&lt;2012),VLOOKUP(K51,Minimas!$A$15:$C$29,2),"ERREUR")),IF(AND(H51&gt;2006,H51&lt;2010),VLOOKUP(K51,Minimas!$H$15:J$29,3),IF(AND(H51&gt;2009,H51&lt;2012),VLOOKUP(K51,Minimas!$H$15:$J$29,2),"ERREUR"))))</f>
        <v xml:space="preserve"> </v>
      </c>
      <c r="W51" s="150" t="str">
        <f t="shared" si="3"/>
        <v/>
      </c>
      <c r="X51" s="42"/>
      <c r="Y51" s="42"/>
      <c r="Z51" s="5" t="str">
        <f t="shared" si="4"/>
        <v xml:space="preserve"> </v>
      </c>
      <c r="AA51" s="5" t="str">
        <f t="shared" si="5"/>
        <v xml:space="preserve"> </v>
      </c>
      <c r="AB51" s="40"/>
      <c r="AC51" s="40"/>
      <c r="AD51" s="40"/>
      <c r="AE51" s="111"/>
      <c r="AF51" s="111"/>
      <c r="AG51" s="111"/>
      <c r="AH51" s="111"/>
      <c r="AI51" s="111"/>
      <c r="AJ51" s="111"/>
      <c r="AK51" s="112"/>
      <c r="AL51" s="112"/>
      <c r="AM51" s="112"/>
      <c r="AN51" s="112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2:107" s="5" customFormat="1" ht="30" customHeight="1" x14ac:dyDescent="0.2">
      <c r="B52" s="83"/>
      <c r="C52" s="86"/>
      <c r="D52" s="87"/>
      <c r="E52" s="89"/>
      <c r="F52" s="115"/>
      <c r="G52" s="116"/>
      <c r="H52" s="91"/>
      <c r="I52" s="94"/>
      <c r="J52" s="95"/>
      <c r="K52" s="81"/>
      <c r="L52" s="100"/>
      <c r="M52" s="101"/>
      <c r="N52" s="101"/>
      <c r="O52" s="102" t="str">
        <f t="shared" si="0"/>
        <v xml:space="preserve"> </v>
      </c>
      <c r="P52" s="100"/>
      <c r="Q52" s="101"/>
      <c r="R52" s="101"/>
      <c r="S52" s="102" t="str">
        <f t="shared" si="1"/>
        <v xml:space="preserve"> </v>
      </c>
      <c r="T52" s="104" t="str">
        <f t="shared" si="2"/>
        <v/>
      </c>
      <c r="U52" s="105" t="s">
        <v>131</v>
      </c>
      <c r="V52" s="149" t="str">
        <f>IF(H52=0," ",IF(E52="H",IF(AND(H52&gt;2006,H52&lt;2010),VLOOKUP(K52,Minimas!$A$15:$C$29,3),IF(AND(H52&gt;2009,H52&lt;2012),VLOOKUP(K52,Minimas!$A$15:$C$29,2),"ERREUR")),IF(AND(H52&gt;2006,H52&lt;2010),VLOOKUP(K52,Minimas!$H$15:J$29,3),IF(AND(H52&gt;2009,H52&lt;2012),VLOOKUP(K52,Minimas!$H$15:$J$29,2),"ERREUR"))))</f>
        <v xml:space="preserve"> </v>
      </c>
      <c r="W52" s="150" t="str">
        <f t="shared" si="3"/>
        <v/>
      </c>
      <c r="X52" s="42"/>
      <c r="Y52" s="42"/>
      <c r="Z52" s="5" t="str">
        <f t="shared" si="4"/>
        <v xml:space="preserve"> </v>
      </c>
      <c r="AA52" s="5" t="str">
        <f t="shared" si="5"/>
        <v xml:space="preserve"> </v>
      </c>
      <c r="AB52" s="40"/>
      <c r="AC52" s="40"/>
      <c r="AD52" s="40"/>
      <c r="AE52" s="111"/>
      <c r="AF52" s="111"/>
      <c r="AG52" s="111"/>
      <c r="AH52" s="111"/>
      <c r="AI52" s="111"/>
      <c r="AJ52" s="111"/>
      <c r="AK52" s="112"/>
      <c r="AL52" s="112"/>
      <c r="AM52" s="112"/>
      <c r="AN52" s="112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2:107" s="5" customFormat="1" ht="30" customHeight="1" x14ac:dyDescent="0.2">
      <c r="B53" s="83"/>
      <c r="C53" s="86"/>
      <c r="D53" s="87"/>
      <c r="E53" s="89"/>
      <c r="F53" s="115"/>
      <c r="G53" s="116"/>
      <c r="H53" s="91"/>
      <c r="I53" s="94"/>
      <c r="J53" s="95"/>
      <c r="K53" s="81"/>
      <c r="L53" s="100"/>
      <c r="M53" s="101"/>
      <c r="N53" s="101"/>
      <c r="O53" s="102" t="str">
        <f t="shared" si="0"/>
        <v xml:space="preserve"> </v>
      </c>
      <c r="P53" s="100"/>
      <c r="Q53" s="101"/>
      <c r="R53" s="101"/>
      <c r="S53" s="102" t="str">
        <f t="shared" si="1"/>
        <v xml:space="preserve"> </v>
      </c>
      <c r="T53" s="104" t="str">
        <f t="shared" si="2"/>
        <v/>
      </c>
      <c r="U53" s="105" t="s">
        <v>131</v>
      </c>
      <c r="V53" s="149" t="str">
        <f>IF(H53=0," ",IF(E53="H",IF(AND(H53&gt;2006,H53&lt;2010),VLOOKUP(K53,Minimas!$A$15:$C$29,3),IF(AND(H53&gt;2009,H53&lt;2012),VLOOKUP(K53,Minimas!$A$15:$C$29,2),"ERREUR")),IF(AND(H53&gt;2006,H53&lt;2010),VLOOKUP(K53,Minimas!$H$15:J$29,3),IF(AND(H53&gt;2009,H53&lt;2012),VLOOKUP(K53,Minimas!$H$15:$J$29,2),"ERREUR"))))</f>
        <v xml:space="preserve"> </v>
      </c>
      <c r="W53" s="150" t="str">
        <f t="shared" si="3"/>
        <v/>
      </c>
      <c r="X53" s="42"/>
      <c r="Y53" s="42"/>
      <c r="Z53" s="5" t="str">
        <f t="shared" si="4"/>
        <v xml:space="preserve"> </v>
      </c>
      <c r="AA53" s="5" t="str">
        <f t="shared" si="5"/>
        <v xml:space="preserve"> </v>
      </c>
      <c r="AB53" s="40"/>
      <c r="AC53" s="40"/>
      <c r="AD53" s="40"/>
      <c r="AE53" s="111"/>
      <c r="AF53" s="111"/>
      <c r="AG53" s="111"/>
      <c r="AH53" s="111"/>
      <c r="AI53" s="111"/>
      <c r="AJ53" s="111"/>
      <c r="AK53" s="112"/>
      <c r="AL53" s="112"/>
      <c r="AM53" s="112"/>
      <c r="AN53" s="112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2:107" s="5" customFormat="1" ht="30" customHeight="1" x14ac:dyDescent="0.2">
      <c r="B54" s="83"/>
      <c r="C54" s="86"/>
      <c r="D54" s="87"/>
      <c r="E54" s="89"/>
      <c r="F54" s="115"/>
      <c r="G54" s="116"/>
      <c r="H54" s="91"/>
      <c r="I54" s="94"/>
      <c r="J54" s="95"/>
      <c r="K54" s="81"/>
      <c r="L54" s="100"/>
      <c r="M54" s="101"/>
      <c r="N54" s="101"/>
      <c r="O54" s="102" t="str">
        <f t="shared" si="0"/>
        <v xml:space="preserve"> </v>
      </c>
      <c r="P54" s="100"/>
      <c r="Q54" s="101"/>
      <c r="R54" s="101"/>
      <c r="S54" s="102" t="str">
        <f t="shared" si="1"/>
        <v xml:space="preserve"> </v>
      </c>
      <c r="T54" s="104" t="str">
        <f t="shared" si="2"/>
        <v/>
      </c>
      <c r="U54" s="105" t="s">
        <v>131</v>
      </c>
      <c r="V54" s="149" t="str">
        <f>IF(H54=0," ",IF(E54="H",IF(AND(H54&gt;2006,H54&lt;2010),VLOOKUP(K54,Minimas!$A$15:$C$29,3),IF(AND(H54&gt;2009,H54&lt;2012),VLOOKUP(K54,Minimas!$A$15:$C$29,2),"ERREUR")),IF(AND(H54&gt;2006,H54&lt;2010),VLOOKUP(K54,Minimas!$H$15:J$29,3),IF(AND(H54&gt;2009,H54&lt;2012),VLOOKUP(K54,Minimas!$H$15:$J$29,2),"ERREUR"))))</f>
        <v xml:space="preserve"> </v>
      </c>
      <c r="W54" s="150" t="str">
        <f t="shared" si="3"/>
        <v/>
      </c>
      <c r="X54" s="42"/>
      <c r="Y54" s="42"/>
      <c r="Z54" s="5" t="str">
        <f t="shared" si="4"/>
        <v xml:space="preserve"> </v>
      </c>
      <c r="AA54" s="5" t="str">
        <f t="shared" si="5"/>
        <v xml:space="preserve"> </v>
      </c>
      <c r="AB54" s="40"/>
      <c r="AC54" s="40"/>
      <c r="AD54" s="40"/>
      <c r="AE54" s="111"/>
      <c r="AF54" s="111"/>
      <c r="AG54" s="111"/>
      <c r="AH54" s="111"/>
      <c r="AI54" s="111"/>
      <c r="AJ54" s="111"/>
      <c r="AK54" s="112"/>
      <c r="AL54" s="112"/>
      <c r="AM54" s="112"/>
      <c r="AN54" s="112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2:107" s="5" customFormat="1" ht="30" customHeight="1" x14ac:dyDescent="0.2">
      <c r="B55" s="83"/>
      <c r="C55" s="86"/>
      <c r="D55" s="87"/>
      <c r="E55" s="89"/>
      <c r="F55" s="115"/>
      <c r="G55" s="116"/>
      <c r="H55" s="91"/>
      <c r="I55" s="94"/>
      <c r="J55" s="95"/>
      <c r="K55" s="81"/>
      <c r="L55" s="100"/>
      <c r="M55" s="101"/>
      <c r="N55" s="101"/>
      <c r="O55" s="102" t="str">
        <f t="shared" si="0"/>
        <v xml:space="preserve"> </v>
      </c>
      <c r="P55" s="100"/>
      <c r="Q55" s="101"/>
      <c r="R55" s="101"/>
      <c r="S55" s="102" t="str">
        <f t="shared" si="1"/>
        <v xml:space="preserve"> </v>
      </c>
      <c r="T55" s="104" t="str">
        <f t="shared" si="2"/>
        <v/>
      </c>
      <c r="U55" s="105" t="s">
        <v>131</v>
      </c>
      <c r="V55" s="149" t="str">
        <f>IF(H55=0," ",IF(E55="H",IF(AND(H55&gt;2006,H55&lt;2010),VLOOKUP(K55,Minimas!$A$15:$C$29,3),IF(AND(H55&gt;2009,H55&lt;2012),VLOOKUP(K55,Minimas!$A$15:$C$29,2),"ERREUR")),IF(AND(H55&gt;2006,H55&lt;2010),VLOOKUP(K55,Minimas!$H$15:J$29,3),IF(AND(H55&gt;2009,H55&lt;2012),VLOOKUP(K55,Minimas!$H$15:$J$29,2),"ERREUR"))))</f>
        <v xml:space="preserve"> </v>
      </c>
      <c r="W55" s="150" t="str">
        <f t="shared" si="3"/>
        <v/>
      </c>
      <c r="X55" s="42"/>
      <c r="Y55" s="42"/>
      <c r="Z55" s="5" t="str">
        <f t="shared" si="4"/>
        <v xml:space="preserve"> </v>
      </c>
      <c r="AA55" s="5" t="str">
        <f t="shared" si="5"/>
        <v xml:space="preserve"> </v>
      </c>
      <c r="AB55" s="40"/>
      <c r="AC55" s="40"/>
      <c r="AD55" s="40"/>
      <c r="AE55" s="111"/>
      <c r="AF55" s="111"/>
      <c r="AG55" s="111"/>
      <c r="AH55" s="111"/>
      <c r="AI55" s="111"/>
      <c r="AJ55" s="111"/>
      <c r="AK55" s="112"/>
      <c r="AL55" s="112"/>
      <c r="AM55" s="112"/>
      <c r="AN55" s="112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</row>
    <row r="56" spans="2:107" s="5" customFormat="1" ht="30" customHeight="1" x14ac:dyDescent="0.2">
      <c r="B56" s="83"/>
      <c r="C56" s="86"/>
      <c r="D56" s="87"/>
      <c r="E56" s="89"/>
      <c r="F56" s="115"/>
      <c r="G56" s="116"/>
      <c r="H56" s="91"/>
      <c r="I56" s="94"/>
      <c r="J56" s="95"/>
      <c r="K56" s="81"/>
      <c r="L56" s="100"/>
      <c r="M56" s="101"/>
      <c r="N56" s="101"/>
      <c r="O56" s="102" t="str">
        <f t="shared" si="0"/>
        <v xml:space="preserve"> </v>
      </c>
      <c r="P56" s="100"/>
      <c r="Q56" s="101"/>
      <c r="R56" s="101"/>
      <c r="S56" s="102" t="str">
        <f t="shared" si="1"/>
        <v xml:space="preserve"> </v>
      </c>
      <c r="T56" s="104" t="str">
        <f t="shared" si="2"/>
        <v/>
      </c>
      <c r="U56" s="105" t="s">
        <v>131</v>
      </c>
      <c r="V56" s="149" t="str">
        <f>IF(H56=0," ",IF(E56="H",IF(AND(H56&gt;2006,H56&lt;2010),VLOOKUP(K56,Minimas!$A$15:$C$29,3),IF(AND(H56&gt;2009,H56&lt;2012),VLOOKUP(K56,Minimas!$A$15:$C$29,2),"ERREUR")),IF(AND(H56&gt;2006,H56&lt;2010),VLOOKUP(K56,Minimas!$H$15:J$29,3),IF(AND(H56&gt;2009,H56&lt;2012),VLOOKUP(K56,Minimas!$H$15:$J$29,2),"ERREUR"))))</f>
        <v xml:space="preserve"> </v>
      </c>
      <c r="W56" s="150" t="str">
        <f t="shared" si="3"/>
        <v/>
      </c>
      <c r="X56" s="42"/>
      <c r="Y56" s="42"/>
      <c r="Z56" s="5" t="str">
        <f t="shared" si="4"/>
        <v xml:space="preserve"> </v>
      </c>
      <c r="AA56" s="5" t="str">
        <f t="shared" si="5"/>
        <v xml:space="preserve"> </v>
      </c>
      <c r="AB56" s="40"/>
      <c r="AC56" s="40"/>
      <c r="AD56" s="40"/>
      <c r="AE56" s="111"/>
      <c r="AF56" s="111"/>
      <c r="AG56" s="111"/>
      <c r="AH56" s="111"/>
      <c r="AI56" s="111"/>
      <c r="AJ56" s="111"/>
      <c r="AK56" s="112"/>
      <c r="AL56" s="112"/>
      <c r="AM56" s="112"/>
      <c r="AN56" s="112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2:107" s="5" customFormat="1" ht="30" customHeight="1" x14ac:dyDescent="0.2">
      <c r="B57" s="83"/>
      <c r="C57" s="86"/>
      <c r="D57" s="87"/>
      <c r="E57" s="89"/>
      <c r="F57" s="115"/>
      <c r="G57" s="116"/>
      <c r="H57" s="91"/>
      <c r="I57" s="94"/>
      <c r="J57" s="95"/>
      <c r="K57" s="81"/>
      <c r="L57" s="100"/>
      <c r="M57" s="101"/>
      <c r="N57" s="101"/>
      <c r="O57" s="102" t="str">
        <f t="shared" si="0"/>
        <v xml:space="preserve"> </v>
      </c>
      <c r="P57" s="100"/>
      <c r="Q57" s="101"/>
      <c r="R57" s="101"/>
      <c r="S57" s="102" t="str">
        <f t="shared" si="1"/>
        <v xml:space="preserve"> </v>
      </c>
      <c r="T57" s="104" t="str">
        <f t="shared" si="2"/>
        <v/>
      </c>
      <c r="U57" s="105" t="s">
        <v>131</v>
      </c>
      <c r="V57" s="149" t="str">
        <f>IF(H57=0," ",IF(E57="H",IF(AND(H57&gt;2006,H57&lt;2010),VLOOKUP(K57,Minimas!$A$15:$C$29,3),IF(AND(H57&gt;2009,H57&lt;2012),VLOOKUP(K57,Minimas!$A$15:$C$29,2),"ERREUR")),IF(AND(H57&gt;2006,H57&lt;2010),VLOOKUP(K57,Minimas!$H$15:J$29,3),IF(AND(H57&gt;2009,H57&lt;2012),VLOOKUP(K57,Minimas!$H$15:$J$29,2),"ERREUR"))))</f>
        <v xml:space="preserve"> </v>
      </c>
      <c r="W57" s="150" t="str">
        <f t="shared" si="3"/>
        <v/>
      </c>
      <c r="X57" s="42"/>
      <c r="Y57" s="42"/>
      <c r="Z57" s="5" t="str">
        <f t="shared" si="4"/>
        <v xml:space="preserve"> </v>
      </c>
      <c r="AA57" s="5" t="str">
        <f t="shared" si="5"/>
        <v xml:space="preserve"> </v>
      </c>
      <c r="AB57" s="40"/>
      <c r="AC57" s="40"/>
      <c r="AD57" s="40"/>
      <c r="AE57" s="111"/>
      <c r="AF57" s="111"/>
      <c r="AG57" s="111"/>
      <c r="AH57" s="111"/>
      <c r="AI57" s="111"/>
      <c r="AJ57" s="111"/>
      <c r="AK57" s="112"/>
      <c r="AL57" s="112"/>
      <c r="AM57" s="112"/>
      <c r="AN57" s="112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</row>
    <row r="58" spans="2:107" s="5" customFormat="1" ht="30" customHeight="1" x14ac:dyDescent="0.2">
      <c r="B58" s="83"/>
      <c r="C58" s="86"/>
      <c r="D58" s="87"/>
      <c r="E58" s="89"/>
      <c r="F58" s="115"/>
      <c r="G58" s="116"/>
      <c r="H58" s="91"/>
      <c r="I58" s="94"/>
      <c r="J58" s="95"/>
      <c r="K58" s="81"/>
      <c r="L58" s="100"/>
      <c r="M58" s="101"/>
      <c r="N58" s="101"/>
      <c r="O58" s="102" t="str">
        <f t="shared" si="0"/>
        <v xml:space="preserve"> </v>
      </c>
      <c r="P58" s="100"/>
      <c r="Q58" s="101"/>
      <c r="R58" s="101"/>
      <c r="S58" s="102" t="str">
        <f t="shared" si="1"/>
        <v xml:space="preserve"> </v>
      </c>
      <c r="T58" s="104" t="str">
        <f t="shared" si="2"/>
        <v/>
      </c>
      <c r="U58" s="105" t="s">
        <v>131</v>
      </c>
      <c r="V58" s="149" t="str">
        <f>IF(H58=0," ",IF(E58="H",IF(AND(H58&gt;2006,H58&lt;2010),VLOOKUP(K58,Minimas!$A$15:$C$29,3),IF(AND(H58&gt;2009,H58&lt;2012),VLOOKUP(K58,Minimas!$A$15:$C$29,2),"ERREUR")),IF(AND(H58&gt;2006,H58&lt;2010),VLOOKUP(K58,Minimas!$H$15:J$29,3),IF(AND(H58&gt;2009,H58&lt;2012),VLOOKUP(K58,Minimas!$H$15:$J$29,2),"ERREUR"))))</f>
        <v xml:space="preserve"> </v>
      </c>
      <c r="W58" s="150" t="str">
        <f t="shared" si="3"/>
        <v/>
      </c>
      <c r="X58" s="42"/>
      <c r="Y58" s="42"/>
      <c r="Z58" s="5" t="str">
        <f t="shared" si="4"/>
        <v xml:space="preserve"> </v>
      </c>
      <c r="AA58" s="5" t="str">
        <f t="shared" si="5"/>
        <v xml:space="preserve"> </v>
      </c>
      <c r="AB58" s="40"/>
      <c r="AC58" s="40"/>
      <c r="AD58" s="40"/>
      <c r="AE58" s="111"/>
      <c r="AF58" s="111"/>
      <c r="AG58" s="111"/>
      <c r="AH58" s="111"/>
      <c r="AI58" s="111"/>
      <c r="AJ58" s="111"/>
      <c r="AK58" s="112"/>
      <c r="AL58" s="112"/>
      <c r="AM58" s="112"/>
      <c r="AN58" s="112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2:107" s="5" customFormat="1" ht="30" customHeight="1" x14ac:dyDescent="0.2">
      <c r="B59" s="83"/>
      <c r="C59" s="86"/>
      <c r="D59" s="87"/>
      <c r="E59" s="89"/>
      <c r="F59" s="115"/>
      <c r="G59" s="116"/>
      <c r="H59" s="91"/>
      <c r="I59" s="94"/>
      <c r="J59" s="95"/>
      <c r="K59" s="81"/>
      <c r="L59" s="100"/>
      <c r="M59" s="101"/>
      <c r="N59" s="101"/>
      <c r="O59" s="102" t="str">
        <f t="shared" si="0"/>
        <v xml:space="preserve"> </v>
      </c>
      <c r="P59" s="100"/>
      <c r="Q59" s="101"/>
      <c r="R59" s="101"/>
      <c r="S59" s="102" t="str">
        <f t="shared" si="1"/>
        <v xml:space="preserve"> </v>
      </c>
      <c r="T59" s="104" t="str">
        <f t="shared" si="2"/>
        <v/>
      </c>
      <c r="U59" s="105" t="s">
        <v>131</v>
      </c>
      <c r="V59" s="149" t="str">
        <f>IF(H59=0," ",IF(E59="H",IF(AND(H59&gt;2006,H59&lt;2010),VLOOKUP(K59,Minimas!$A$15:$C$29,3),IF(AND(H59&gt;2009,H59&lt;2012),VLOOKUP(K59,Minimas!$A$15:$C$29,2),"ERREUR")),IF(AND(H59&gt;2006,H59&lt;2010),VLOOKUP(K59,Minimas!$H$15:J$29,3),IF(AND(H59&gt;2009,H59&lt;2012),VLOOKUP(K59,Minimas!$H$15:$J$29,2),"ERREUR"))))</f>
        <v xml:space="preserve"> </v>
      </c>
      <c r="W59" s="150" t="str">
        <f t="shared" si="3"/>
        <v/>
      </c>
      <c r="X59" s="42"/>
      <c r="Y59" s="42"/>
      <c r="Z59" s="5" t="str">
        <f t="shared" si="4"/>
        <v xml:space="preserve"> </v>
      </c>
      <c r="AA59" s="5" t="str">
        <f t="shared" si="5"/>
        <v xml:space="preserve"> </v>
      </c>
      <c r="AB59" s="40"/>
      <c r="AC59" s="40"/>
      <c r="AD59" s="40"/>
      <c r="AE59" s="111"/>
      <c r="AF59" s="111"/>
      <c r="AG59" s="111"/>
      <c r="AH59" s="111"/>
      <c r="AI59" s="111"/>
      <c r="AJ59" s="111"/>
      <c r="AK59" s="112"/>
      <c r="AL59" s="112"/>
      <c r="AM59" s="112"/>
      <c r="AN59" s="112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2:107" s="5" customFormat="1" ht="30" customHeight="1" x14ac:dyDescent="0.2">
      <c r="B60" s="83"/>
      <c r="C60" s="86"/>
      <c r="D60" s="87"/>
      <c r="E60" s="89"/>
      <c r="F60" s="115"/>
      <c r="G60" s="116"/>
      <c r="H60" s="91"/>
      <c r="I60" s="94"/>
      <c r="J60" s="95"/>
      <c r="K60" s="81"/>
      <c r="L60" s="100"/>
      <c r="M60" s="101"/>
      <c r="N60" s="101"/>
      <c r="O60" s="102" t="str">
        <f t="shared" si="0"/>
        <v xml:space="preserve"> </v>
      </c>
      <c r="P60" s="100"/>
      <c r="Q60" s="101"/>
      <c r="R60" s="101"/>
      <c r="S60" s="102" t="str">
        <f t="shared" si="1"/>
        <v xml:space="preserve"> </v>
      </c>
      <c r="T60" s="104" t="str">
        <f t="shared" si="2"/>
        <v/>
      </c>
      <c r="U60" s="105" t="s">
        <v>131</v>
      </c>
      <c r="V60" s="149" t="str">
        <f>IF(H60=0," ",IF(E60="H",IF(AND(H60&gt;2006,H60&lt;2010),VLOOKUP(K60,Minimas!$A$15:$C$29,3),IF(AND(H60&gt;2009,H60&lt;2012),VLOOKUP(K60,Minimas!$A$15:$C$29,2),"ERREUR")),IF(AND(H60&gt;2006,H60&lt;2010),VLOOKUP(K60,Minimas!$H$15:J$29,3),IF(AND(H60&gt;2009,H60&lt;2012),VLOOKUP(K60,Minimas!$H$15:$J$29,2),"ERREUR"))))</f>
        <v xml:space="preserve"> </v>
      </c>
      <c r="W60" s="150" t="str">
        <f t="shared" si="3"/>
        <v/>
      </c>
      <c r="X60" s="42"/>
      <c r="Y60" s="42"/>
      <c r="Z60" s="5" t="str">
        <f t="shared" si="4"/>
        <v xml:space="preserve"> </v>
      </c>
      <c r="AA60" s="5" t="str">
        <f t="shared" si="5"/>
        <v xml:space="preserve"> </v>
      </c>
      <c r="AB60" s="40"/>
      <c r="AC60" s="40"/>
      <c r="AD60" s="40"/>
      <c r="AE60" s="111"/>
      <c r="AF60" s="111"/>
      <c r="AG60" s="111"/>
      <c r="AH60" s="111"/>
      <c r="AI60" s="111"/>
      <c r="AJ60" s="111"/>
      <c r="AK60" s="112"/>
      <c r="AL60" s="112"/>
      <c r="AM60" s="112"/>
      <c r="AN60" s="112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107" s="5" customFormat="1" ht="30" customHeight="1" x14ac:dyDescent="0.2">
      <c r="B61" s="83"/>
      <c r="C61" s="86"/>
      <c r="D61" s="87"/>
      <c r="E61" s="89"/>
      <c r="F61" s="115"/>
      <c r="G61" s="116"/>
      <c r="H61" s="91"/>
      <c r="I61" s="94"/>
      <c r="J61" s="95"/>
      <c r="K61" s="81"/>
      <c r="L61" s="100"/>
      <c r="M61" s="101"/>
      <c r="N61" s="101"/>
      <c r="O61" s="102" t="str">
        <f t="shared" si="0"/>
        <v xml:space="preserve"> </v>
      </c>
      <c r="P61" s="100"/>
      <c r="Q61" s="101"/>
      <c r="R61" s="101"/>
      <c r="S61" s="102" t="str">
        <f t="shared" si="1"/>
        <v xml:space="preserve"> </v>
      </c>
      <c r="T61" s="104" t="str">
        <f t="shared" si="2"/>
        <v/>
      </c>
      <c r="U61" s="105" t="s">
        <v>131</v>
      </c>
      <c r="V61" s="149" t="str">
        <f>IF(H61=0," ",IF(E61="H",IF(AND(H61&gt;2006,H61&lt;2010),VLOOKUP(K61,Minimas!$A$15:$C$29,3),IF(AND(H61&gt;2009,H61&lt;2012),VLOOKUP(K61,Minimas!$A$15:$C$29,2),"ERREUR")),IF(AND(H61&gt;2006,H61&lt;2010),VLOOKUP(K61,Minimas!$H$15:J$29,3),IF(AND(H61&gt;2009,H61&lt;2012),VLOOKUP(K61,Minimas!$H$15:$J$29,2),"ERREUR"))))</f>
        <v xml:space="preserve"> </v>
      </c>
      <c r="W61" s="150" t="str">
        <f t="shared" si="3"/>
        <v/>
      </c>
      <c r="X61" s="42"/>
      <c r="Y61" s="42"/>
      <c r="Z61" s="5" t="str">
        <f t="shared" si="4"/>
        <v xml:space="preserve"> </v>
      </c>
      <c r="AA61" s="5" t="str">
        <f t="shared" si="5"/>
        <v xml:space="preserve"> </v>
      </c>
      <c r="AB61" s="40"/>
      <c r="AC61" s="40"/>
      <c r="AD61" s="40"/>
      <c r="AE61" s="111"/>
      <c r="AF61" s="111"/>
      <c r="AG61" s="111"/>
      <c r="AH61" s="111"/>
      <c r="AI61" s="111"/>
      <c r="AJ61" s="111"/>
      <c r="AK61" s="112"/>
      <c r="AL61" s="112"/>
      <c r="AM61" s="112"/>
      <c r="AN61" s="112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2:107" s="5" customFormat="1" ht="30" customHeight="1" x14ac:dyDescent="0.2">
      <c r="B62" s="83"/>
      <c r="C62" s="86"/>
      <c r="D62" s="87"/>
      <c r="E62" s="89"/>
      <c r="F62" s="115"/>
      <c r="G62" s="116"/>
      <c r="H62" s="91"/>
      <c r="I62" s="94"/>
      <c r="J62" s="95"/>
      <c r="K62" s="81"/>
      <c r="L62" s="100"/>
      <c r="M62" s="101"/>
      <c r="N62" s="101"/>
      <c r="O62" s="102" t="str">
        <f t="shared" si="0"/>
        <v xml:space="preserve"> </v>
      </c>
      <c r="P62" s="100"/>
      <c r="Q62" s="101"/>
      <c r="R62" s="101"/>
      <c r="S62" s="102" t="str">
        <f t="shared" si="1"/>
        <v xml:space="preserve"> </v>
      </c>
      <c r="T62" s="104" t="str">
        <f t="shared" si="2"/>
        <v/>
      </c>
      <c r="U62" s="105" t="s">
        <v>131</v>
      </c>
      <c r="V62" s="149" t="str">
        <f>IF(H62=0," ",IF(E62="H",IF(AND(H62&gt;2006,H62&lt;2010),VLOOKUP(K62,Minimas!$A$15:$C$29,3),IF(AND(H62&gt;2009,H62&lt;2012),VLOOKUP(K62,Minimas!$A$15:$C$29,2),"ERREUR")),IF(AND(H62&gt;2006,H62&lt;2010),VLOOKUP(K62,Minimas!$H$15:J$29,3),IF(AND(H62&gt;2009,H62&lt;2012),VLOOKUP(K62,Minimas!$H$15:$J$29,2),"ERREUR"))))</f>
        <v xml:space="preserve"> </v>
      </c>
      <c r="W62" s="150" t="str">
        <f t="shared" si="3"/>
        <v/>
      </c>
      <c r="X62" s="42"/>
      <c r="Y62" s="42"/>
      <c r="Z62" s="5" t="str">
        <f t="shared" si="4"/>
        <v xml:space="preserve"> </v>
      </c>
      <c r="AA62" s="5" t="str">
        <f t="shared" si="5"/>
        <v xml:space="preserve"> </v>
      </c>
      <c r="AB62" s="40"/>
      <c r="AC62" s="40"/>
      <c r="AD62" s="40"/>
      <c r="AE62" s="111"/>
      <c r="AF62" s="111"/>
      <c r="AG62" s="111"/>
      <c r="AH62" s="111"/>
      <c r="AI62" s="111"/>
      <c r="AJ62" s="111"/>
      <c r="AK62" s="112"/>
      <c r="AL62" s="112"/>
      <c r="AM62" s="112"/>
      <c r="AN62" s="112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2:107" s="5" customFormat="1" ht="30" customHeight="1" x14ac:dyDescent="0.2">
      <c r="B63" s="83"/>
      <c r="C63" s="86"/>
      <c r="D63" s="87"/>
      <c r="E63" s="89"/>
      <c r="F63" s="115"/>
      <c r="G63" s="116"/>
      <c r="H63" s="91"/>
      <c r="I63" s="94"/>
      <c r="J63" s="95"/>
      <c r="K63" s="81"/>
      <c r="L63" s="100"/>
      <c r="M63" s="101"/>
      <c r="N63" s="101"/>
      <c r="O63" s="102" t="str">
        <f t="shared" si="0"/>
        <v xml:space="preserve"> </v>
      </c>
      <c r="P63" s="100"/>
      <c r="Q63" s="101"/>
      <c r="R63" s="101"/>
      <c r="S63" s="102" t="str">
        <f t="shared" si="1"/>
        <v xml:space="preserve"> </v>
      </c>
      <c r="T63" s="104" t="str">
        <f t="shared" si="2"/>
        <v/>
      </c>
      <c r="U63" s="105" t="s">
        <v>131</v>
      </c>
      <c r="V63" s="149" t="str">
        <f>IF(H63=0," ",IF(E63="H",IF(AND(H63&gt;2006,H63&lt;2010),VLOOKUP(K63,Minimas!$A$15:$C$29,3),IF(AND(H63&gt;2009,H63&lt;2012),VLOOKUP(K63,Minimas!$A$15:$C$29,2),"ERREUR")),IF(AND(H63&gt;2006,H63&lt;2010),VLOOKUP(K63,Minimas!$H$15:J$29,3),IF(AND(H63&gt;2009,H63&lt;2012),VLOOKUP(K63,Minimas!$H$15:$J$29,2),"ERREUR"))))</f>
        <v xml:space="preserve"> </v>
      </c>
      <c r="W63" s="150" t="str">
        <f t="shared" si="3"/>
        <v/>
      </c>
      <c r="X63" s="42"/>
      <c r="Y63" s="42"/>
      <c r="Z63" s="5" t="str">
        <f t="shared" si="4"/>
        <v xml:space="preserve"> </v>
      </c>
      <c r="AA63" s="5" t="str">
        <f t="shared" si="5"/>
        <v xml:space="preserve"> </v>
      </c>
      <c r="AB63" s="40"/>
      <c r="AC63" s="40"/>
      <c r="AD63" s="40"/>
      <c r="AE63" s="111"/>
      <c r="AF63" s="111"/>
      <c r="AG63" s="111"/>
      <c r="AH63" s="111"/>
      <c r="AI63" s="111"/>
      <c r="AJ63" s="111"/>
      <c r="AK63" s="112"/>
      <c r="AL63" s="112"/>
      <c r="AM63" s="112"/>
      <c r="AN63" s="112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2:107" s="5" customFormat="1" ht="30" customHeight="1" x14ac:dyDescent="0.2">
      <c r="B64" s="83"/>
      <c r="C64" s="86"/>
      <c r="D64" s="87"/>
      <c r="E64" s="89"/>
      <c r="F64" s="115"/>
      <c r="G64" s="116"/>
      <c r="H64" s="91"/>
      <c r="I64" s="94"/>
      <c r="J64" s="95"/>
      <c r="K64" s="81"/>
      <c r="L64" s="100"/>
      <c r="M64" s="101"/>
      <c r="N64" s="101"/>
      <c r="O64" s="102" t="str">
        <f t="shared" si="0"/>
        <v xml:space="preserve"> </v>
      </c>
      <c r="P64" s="100"/>
      <c r="Q64" s="101"/>
      <c r="R64" s="101"/>
      <c r="S64" s="102" t="str">
        <f t="shared" si="1"/>
        <v xml:space="preserve"> </v>
      </c>
      <c r="T64" s="104" t="str">
        <f t="shared" si="2"/>
        <v/>
      </c>
      <c r="U64" s="105" t="s">
        <v>131</v>
      </c>
      <c r="V64" s="149" t="str">
        <f>IF(H64=0," ",IF(E64="H",IF(AND(H64&gt;2006,H64&lt;2010),VLOOKUP(K64,Minimas!$A$15:$C$29,3),IF(AND(H64&gt;2009,H64&lt;2012),VLOOKUP(K64,Minimas!$A$15:$C$29,2),"ERREUR")),IF(AND(H64&gt;2006,H64&lt;2010),VLOOKUP(K64,Minimas!$H$15:J$29,3),IF(AND(H64&gt;2009,H64&lt;2012),VLOOKUP(K64,Minimas!$H$15:$J$29,2),"ERREUR"))))</f>
        <v xml:space="preserve"> </v>
      </c>
      <c r="W64" s="150" t="str">
        <f t="shared" si="3"/>
        <v/>
      </c>
      <c r="X64" s="42"/>
      <c r="Y64" s="42"/>
      <c r="Z64" s="5" t="str">
        <f t="shared" si="4"/>
        <v xml:space="preserve"> </v>
      </c>
      <c r="AA64" s="5" t="str">
        <f t="shared" si="5"/>
        <v xml:space="preserve"> </v>
      </c>
      <c r="AB64" s="40"/>
      <c r="AC64" s="40"/>
      <c r="AD64" s="40"/>
      <c r="AE64" s="111"/>
      <c r="AF64" s="111"/>
      <c r="AG64" s="111"/>
      <c r="AH64" s="111"/>
      <c r="AI64" s="111"/>
      <c r="AJ64" s="111"/>
      <c r="AK64" s="112"/>
      <c r="AL64" s="112"/>
      <c r="AM64" s="112"/>
      <c r="AN64" s="112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2:107" s="5" customFormat="1" ht="30" customHeight="1" x14ac:dyDescent="0.2">
      <c r="B65" s="83"/>
      <c r="C65" s="86"/>
      <c r="D65" s="87"/>
      <c r="E65" s="89"/>
      <c r="F65" s="115"/>
      <c r="G65" s="116"/>
      <c r="H65" s="91"/>
      <c r="I65" s="94"/>
      <c r="J65" s="95"/>
      <c r="K65" s="81"/>
      <c r="L65" s="100"/>
      <c r="M65" s="101"/>
      <c r="N65" s="101"/>
      <c r="O65" s="102" t="str">
        <f t="shared" si="0"/>
        <v xml:space="preserve"> </v>
      </c>
      <c r="P65" s="100"/>
      <c r="Q65" s="101"/>
      <c r="R65" s="101"/>
      <c r="S65" s="102" t="str">
        <f t="shared" si="1"/>
        <v xml:space="preserve"> </v>
      </c>
      <c r="T65" s="104" t="str">
        <f t="shared" si="2"/>
        <v/>
      </c>
      <c r="U65" s="105" t="s">
        <v>131</v>
      </c>
      <c r="V65" s="149" t="str">
        <f>IF(H65=0," ",IF(E65="H",IF(AND(H65&gt;2006,H65&lt;2010),VLOOKUP(K65,Minimas!$A$15:$C$29,3),IF(AND(H65&gt;2009,H65&lt;2012),VLOOKUP(K65,Minimas!$A$15:$C$29,2),"ERREUR")),IF(AND(H65&gt;2006,H65&lt;2010),VLOOKUP(K65,Minimas!$H$15:J$29,3),IF(AND(H65&gt;2009,H65&lt;2012),VLOOKUP(K65,Minimas!$H$15:$J$29,2),"ERREUR"))))</f>
        <v xml:space="preserve"> </v>
      </c>
      <c r="W65" s="150" t="str">
        <f t="shared" si="3"/>
        <v/>
      </c>
      <c r="X65" s="42"/>
      <c r="Y65" s="42"/>
      <c r="Z65" s="5" t="str">
        <f t="shared" si="4"/>
        <v xml:space="preserve"> </v>
      </c>
      <c r="AA65" s="5" t="str">
        <f t="shared" si="5"/>
        <v xml:space="preserve"> </v>
      </c>
      <c r="AB65" s="40"/>
      <c r="AC65" s="40"/>
      <c r="AD65" s="40"/>
      <c r="AE65" s="111"/>
      <c r="AF65" s="111"/>
      <c r="AG65" s="111"/>
      <c r="AH65" s="111"/>
      <c r="AI65" s="111"/>
      <c r="AJ65" s="111"/>
      <c r="AK65" s="112"/>
      <c r="AL65" s="112"/>
      <c r="AM65" s="112"/>
      <c r="AN65" s="112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</row>
    <row r="66" spans="2:107" s="5" customFormat="1" ht="30" customHeight="1" x14ac:dyDescent="0.2">
      <c r="B66" s="83"/>
      <c r="C66" s="86"/>
      <c r="D66" s="87"/>
      <c r="E66" s="89"/>
      <c r="F66" s="115"/>
      <c r="G66" s="116"/>
      <c r="H66" s="91"/>
      <c r="I66" s="94"/>
      <c r="J66" s="95"/>
      <c r="K66" s="81"/>
      <c r="L66" s="100"/>
      <c r="M66" s="101"/>
      <c r="N66" s="101"/>
      <c r="O66" s="102" t="str">
        <f t="shared" si="0"/>
        <v xml:space="preserve"> </v>
      </c>
      <c r="P66" s="100"/>
      <c r="Q66" s="101"/>
      <c r="R66" s="101"/>
      <c r="S66" s="102" t="str">
        <f t="shared" si="1"/>
        <v xml:space="preserve"> </v>
      </c>
      <c r="T66" s="104" t="str">
        <f t="shared" si="2"/>
        <v/>
      </c>
      <c r="U66" s="105" t="s">
        <v>131</v>
      </c>
      <c r="V66" s="149" t="str">
        <f>IF(H66=0," ",IF(E66="H",IF(AND(H66&gt;2006,H66&lt;2010),VLOOKUP(K66,Minimas!$A$15:$C$29,3),IF(AND(H66&gt;2009,H66&lt;2012),VLOOKUP(K66,Minimas!$A$15:$C$29,2),"ERREUR")),IF(AND(H66&gt;2006,H66&lt;2010),VLOOKUP(K66,Minimas!$H$15:J$29,3),IF(AND(H66&gt;2009,H66&lt;2012),VLOOKUP(K66,Minimas!$H$15:$J$29,2),"ERREUR"))))</f>
        <v xml:space="preserve"> </v>
      </c>
      <c r="W66" s="150" t="str">
        <f t="shared" si="3"/>
        <v/>
      </c>
      <c r="X66" s="42"/>
      <c r="Y66" s="42"/>
      <c r="Z66" s="5" t="str">
        <f t="shared" si="4"/>
        <v xml:space="preserve"> </v>
      </c>
      <c r="AA66" s="5" t="str">
        <f t="shared" si="5"/>
        <v xml:space="preserve"> </v>
      </c>
      <c r="AB66" s="40"/>
      <c r="AC66" s="40"/>
      <c r="AD66" s="40"/>
      <c r="AE66" s="111"/>
      <c r="AF66" s="111"/>
      <c r="AG66" s="111"/>
      <c r="AH66" s="111"/>
      <c r="AI66" s="111"/>
      <c r="AJ66" s="111"/>
      <c r="AK66" s="112"/>
      <c r="AL66" s="112"/>
      <c r="AM66" s="112"/>
      <c r="AN66" s="112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2:107" s="5" customFormat="1" ht="30" customHeight="1" x14ac:dyDescent="0.2">
      <c r="B67" s="83"/>
      <c r="C67" s="86"/>
      <c r="D67" s="87"/>
      <c r="E67" s="89"/>
      <c r="F67" s="115"/>
      <c r="G67" s="116"/>
      <c r="H67" s="91"/>
      <c r="I67" s="94"/>
      <c r="J67" s="95"/>
      <c r="K67" s="81"/>
      <c r="L67" s="100"/>
      <c r="M67" s="101"/>
      <c r="N67" s="101"/>
      <c r="O67" s="102" t="str">
        <f t="shared" si="0"/>
        <v xml:space="preserve"> </v>
      </c>
      <c r="P67" s="100"/>
      <c r="Q67" s="101"/>
      <c r="R67" s="101"/>
      <c r="S67" s="102" t="str">
        <f t="shared" si="1"/>
        <v xml:space="preserve"> </v>
      </c>
      <c r="T67" s="104" t="str">
        <f t="shared" si="2"/>
        <v/>
      </c>
      <c r="U67" s="105" t="s">
        <v>131</v>
      </c>
      <c r="V67" s="149" t="str">
        <f>IF(H67=0," ",IF(E67="H",IF(AND(H67&gt;2006,H67&lt;2010),VLOOKUP(K67,Minimas!$A$15:$C$29,3),IF(AND(H67&gt;2009,H67&lt;2012),VLOOKUP(K67,Minimas!$A$15:$C$29,2),"ERREUR")),IF(AND(H67&gt;2006,H67&lt;2010),VLOOKUP(K67,Minimas!$H$15:J$29,3),IF(AND(H67&gt;2009,H67&lt;2012),VLOOKUP(K67,Minimas!$H$15:$J$29,2),"ERREUR"))))</f>
        <v xml:space="preserve"> </v>
      </c>
      <c r="W67" s="150" t="str">
        <f t="shared" si="3"/>
        <v/>
      </c>
      <c r="X67" s="42"/>
      <c r="Y67" s="42"/>
      <c r="Z67" s="5" t="str">
        <f t="shared" si="4"/>
        <v xml:space="preserve"> </v>
      </c>
      <c r="AA67" s="5" t="str">
        <f t="shared" si="5"/>
        <v xml:space="preserve"> </v>
      </c>
      <c r="AB67" s="40"/>
      <c r="AC67" s="40"/>
      <c r="AD67" s="40"/>
      <c r="AE67" s="111"/>
      <c r="AF67" s="111"/>
      <c r="AG67" s="111"/>
      <c r="AH67" s="111"/>
      <c r="AI67" s="111"/>
      <c r="AJ67" s="111"/>
      <c r="AK67" s="112"/>
      <c r="AL67" s="112"/>
      <c r="AM67" s="112"/>
      <c r="AN67" s="112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2:107" s="5" customFormat="1" ht="30" customHeight="1" x14ac:dyDescent="0.2">
      <c r="B68" s="83"/>
      <c r="C68" s="86"/>
      <c r="D68" s="87"/>
      <c r="E68" s="89"/>
      <c r="F68" s="115"/>
      <c r="G68" s="116"/>
      <c r="H68" s="91"/>
      <c r="I68" s="94"/>
      <c r="J68" s="95"/>
      <c r="K68" s="81"/>
      <c r="L68" s="100"/>
      <c r="M68" s="101"/>
      <c r="N68" s="101"/>
      <c r="O68" s="102" t="str">
        <f t="shared" si="0"/>
        <v xml:space="preserve"> </v>
      </c>
      <c r="P68" s="100"/>
      <c r="Q68" s="101"/>
      <c r="R68" s="101"/>
      <c r="S68" s="102" t="str">
        <f t="shared" si="1"/>
        <v xml:space="preserve"> </v>
      </c>
      <c r="T68" s="104" t="str">
        <f t="shared" si="2"/>
        <v/>
      </c>
      <c r="U68" s="105" t="s">
        <v>131</v>
      </c>
      <c r="V68" s="149" t="str">
        <f>IF(H68=0," ",IF(E68="H",IF(AND(H68&gt;2006,H68&lt;2010),VLOOKUP(K68,Minimas!$A$15:$C$29,3),IF(AND(H68&gt;2009,H68&lt;2012),VLOOKUP(K68,Minimas!$A$15:$C$29,2),"ERREUR")),IF(AND(H68&gt;2006,H68&lt;2010),VLOOKUP(K68,Minimas!$H$15:J$29,3),IF(AND(H68&gt;2009,H68&lt;2012),VLOOKUP(K68,Minimas!$H$15:$J$29,2),"ERREUR"))))</f>
        <v xml:space="preserve"> </v>
      </c>
      <c r="W68" s="150" t="str">
        <f t="shared" si="3"/>
        <v/>
      </c>
      <c r="X68" s="42"/>
      <c r="Y68" s="42"/>
      <c r="Z68" s="5" t="str">
        <f t="shared" si="4"/>
        <v xml:space="preserve"> </v>
      </c>
      <c r="AA68" s="5" t="str">
        <f t="shared" si="5"/>
        <v xml:space="preserve"> </v>
      </c>
      <c r="AB68" s="40"/>
      <c r="AC68" s="40"/>
      <c r="AD68" s="40"/>
      <c r="AE68" s="111"/>
      <c r="AF68" s="111"/>
      <c r="AG68" s="111"/>
      <c r="AH68" s="111"/>
      <c r="AI68" s="111"/>
      <c r="AJ68" s="111"/>
      <c r="AK68" s="112"/>
      <c r="AL68" s="112"/>
      <c r="AM68" s="112"/>
      <c r="AN68" s="112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</row>
    <row r="69" spans="2:107" s="5" customFormat="1" ht="30" customHeight="1" x14ac:dyDescent="0.2">
      <c r="B69" s="83"/>
      <c r="C69" s="86"/>
      <c r="D69" s="87"/>
      <c r="E69" s="89"/>
      <c r="F69" s="115"/>
      <c r="G69" s="116"/>
      <c r="H69" s="91"/>
      <c r="I69" s="94"/>
      <c r="J69" s="95"/>
      <c r="K69" s="81"/>
      <c r="L69" s="100"/>
      <c r="M69" s="101"/>
      <c r="N69" s="101"/>
      <c r="O69" s="102" t="str">
        <f t="shared" si="0"/>
        <v xml:space="preserve"> </v>
      </c>
      <c r="P69" s="100"/>
      <c r="Q69" s="101"/>
      <c r="R69" s="101"/>
      <c r="S69" s="102" t="str">
        <f t="shared" si="1"/>
        <v xml:space="preserve"> </v>
      </c>
      <c r="T69" s="104" t="str">
        <f t="shared" si="2"/>
        <v/>
      </c>
      <c r="U69" s="105" t="s">
        <v>131</v>
      </c>
      <c r="V69" s="149" t="str">
        <f>IF(H69=0," ",IF(E69="H",IF(AND(H69&gt;2006,H69&lt;2010),VLOOKUP(K69,Minimas!$A$15:$C$29,3),IF(AND(H69&gt;2009,H69&lt;2012),VLOOKUP(K69,Minimas!$A$15:$C$29,2),"ERREUR")),IF(AND(H69&gt;2006,H69&lt;2010),VLOOKUP(K69,Minimas!$H$15:J$29,3),IF(AND(H69&gt;2009,H69&lt;2012),VLOOKUP(K69,Minimas!$H$15:$J$29,2),"ERREUR"))))</f>
        <v xml:space="preserve"> </v>
      </c>
      <c r="W69" s="150" t="str">
        <f t="shared" si="3"/>
        <v/>
      </c>
      <c r="X69" s="42"/>
      <c r="Y69" s="42"/>
      <c r="Z69" s="5" t="str">
        <f t="shared" si="4"/>
        <v xml:space="preserve"> </v>
      </c>
      <c r="AA69" s="5" t="str">
        <f t="shared" si="5"/>
        <v xml:space="preserve"> </v>
      </c>
      <c r="AB69" s="40"/>
      <c r="AC69" s="40"/>
      <c r="AD69" s="40"/>
      <c r="AE69" s="111"/>
      <c r="AF69" s="111"/>
      <c r="AG69" s="111"/>
      <c r="AH69" s="111"/>
      <c r="AI69" s="111"/>
      <c r="AJ69" s="111"/>
      <c r="AK69" s="112"/>
      <c r="AL69" s="112"/>
      <c r="AM69" s="112"/>
      <c r="AN69" s="112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2:107" s="5" customFormat="1" ht="30" customHeight="1" x14ac:dyDescent="0.2">
      <c r="B70" s="83"/>
      <c r="C70" s="86"/>
      <c r="D70" s="87"/>
      <c r="E70" s="89"/>
      <c r="F70" s="115"/>
      <c r="G70" s="116"/>
      <c r="H70" s="91"/>
      <c r="I70" s="94"/>
      <c r="J70" s="95"/>
      <c r="K70" s="81"/>
      <c r="L70" s="100"/>
      <c r="M70" s="101"/>
      <c r="N70" s="101"/>
      <c r="O70" s="102" t="str">
        <f t="shared" si="0"/>
        <v xml:space="preserve"> </v>
      </c>
      <c r="P70" s="100"/>
      <c r="Q70" s="101"/>
      <c r="R70" s="101"/>
      <c r="S70" s="102" t="str">
        <f t="shared" si="1"/>
        <v xml:space="preserve"> </v>
      </c>
      <c r="T70" s="104" t="str">
        <f t="shared" si="2"/>
        <v/>
      </c>
      <c r="U70" s="105" t="s">
        <v>131</v>
      </c>
      <c r="V70" s="149" t="str">
        <f>IF(H70=0," ",IF(E70="H",IF(AND(H70&gt;2006,H70&lt;2010),VLOOKUP(K70,Minimas!$A$15:$C$29,3),IF(AND(H70&gt;2009,H70&lt;2012),VLOOKUP(K70,Minimas!$A$15:$C$29,2),"ERREUR")),IF(AND(H70&gt;2006,H70&lt;2010),VLOOKUP(K70,Minimas!$H$15:J$29,3),IF(AND(H70&gt;2009,H70&lt;2012),VLOOKUP(K70,Minimas!$H$15:$J$29,2),"ERREUR"))))</f>
        <v xml:space="preserve"> </v>
      </c>
      <c r="W70" s="150" t="str">
        <f t="shared" si="3"/>
        <v/>
      </c>
      <c r="X70" s="42"/>
      <c r="Y70" s="42"/>
      <c r="Z70" s="5" t="str">
        <f t="shared" si="4"/>
        <v xml:space="preserve"> </v>
      </c>
      <c r="AA70" s="5" t="str">
        <f t="shared" si="5"/>
        <v xml:space="preserve"> </v>
      </c>
      <c r="AB70" s="40"/>
      <c r="AC70" s="40"/>
      <c r="AD70" s="40"/>
      <c r="AE70" s="111"/>
      <c r="AF70" s="111"/>
      <c r="AG70" s="111"/>
      <c r="AH70" s="111"/>
      <c r="AI70" s="111"/>
      <c r="AJ70" s="111"/>
      <c r="AK70" s="112"/>
      <c r="AL70" s="112"/>
      <c r="AM70" s="112"/>
      <c r="AN70" s="112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2:107" s="5" customFormat="1" ht="30" customHeight="1" x14ac:dyDescent="0.2">
      <c r="B71" s="83"/>
      <c r="C71" s="86"/>
      <c r="D71" s="87"/>
      <c r="E71" s="89"/>
      <c r="F71" s="115"/>
      <c r="G71" s="116"/>
      <c r="H71" s="91"/>
      <c r="I71" s="94"/>
      <c r="J71" s="95"/>
      <c r="K71" s="81"/>
      <c r="L71" s="100"/>
      <c r="M71" s="101"/>
      <c r="N71" s="101"/>
      <c r="O71" s="102" t="str">
        <f t="shared" si="0"/>
        <v xml:space="preserve"> </v>
      </c>
      <c r="P71" s="100"/>
      <c r="Q71" s="101"/>
      <c r="R71" s="101"/>
      <c r="S71" s="102" t="str">
        <f t="shared" si="1"/>
        <v xml:space="preserve"> </v>
      </c>
      <c r="T71" s="104" t="str">
        <f t="shared" si="2"/>
        <v/>
      </c>
      <c r="U71" s="105" t="s">
        <v>131</v>
      </c>
      <c r="V71" s="149" t="str">
        <f>IF(H71=0," ",IF(E71="H",IF(AND(H71&gt;2006,H71&lt;2010),VLOOKUP(K71,Minimas!$A$15:$C$29,3),IF(AND(H71&gt;2009,H71&lt;2012),VLOOKUP(K71,Minimas!$A$15:$C$29,2),"ERREUR")),IF(AND(H71&gt;2006,H71&lt;2010),VLOOKUP(K71,Minimas!$H$15:J$29,3),IF(AND(H71&gt;2009,H71&lt;2012),VLOOKUP(K71,Minimas!$H$15:$J$29,2),"ERREUR"))))</f>
        <v xml:space="preserve"> </v>
      </c>
      <c r="W71" s="150" t="str">
        <f t="shared" si="3"/>
        <v/>
      </c>
      <c r="X71" s="42"/>
      <c r="Y71" s="42"/>
      <c r="Z71" s="5" t="str">
        <f t="shared" si="4"/>
        <v xml:space="preserve"> </v>
      </c>
      <c r="AA71" s="5" t="str">
        <f t="shared" si="5"/>
        <v xml:space="preserve"> </v>
      </c>
      <c r="AB71" s="40"/>
      <c r="AC71" s="40"/>
      <c r="AD71" s="40"/>
      <c r="AE71" s="111"/>
      <c r="AF71" s="111"/>
      <c r="AG71" s="111"/>
      <c r="AH71" s="111"/>
      <c r="AI71" s="111"/>
      <c r="AJ71" s="111"/>
      <c r="AK71" s="112"/>
      <c r="AL71" s="112"/>
      <c r="AM71" s="112"/>
      <c r="AN71" s="112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</row>
    <row r="72" spans="2:107" s="5" customFormat="1" ht="30" customHeight="1" x14ac:dyDescent="0.2">
      <c r="B72" s="83"/>
      <c r="C72" s="86"/>
      <c r="D72" s="87"/>
      <c r="E72" s="89"/>
      <c r="F72" s="115"/>
      <c r="G72" s="116"/>
      <c r="H72" s="91"/>
      <c r="I72" s="94"/>
      <c r="J72" s="95"/>
      <c r="K72" s="81"/>
      <c r="L72" s="100"/>
      <c r="M72" s="101"/>
      <c r="N72" s="101"/>
      <c r="O72" s="102" t="str">
        <f t="shared" ref="O72:O135" si="6">IF(Z72&lt;=0,0,Z72)</f>
        <v xml:space="preserve"> </v>
      </c>
      <c r="P72" s="100"/>
      <c r="Q72" s="101"/>
      <c r="R72" s="101"/>
      <c r="S72" s="102" t="str">
        <f t="shared" ref="S72:S135" si="7">IF(AA72&lt;=0,0,AA72)</f>
        <v xml:space="preserve"> </v>
      </c>
      <c r="T72" s="104" t="str">
        <f t="shared" ref="T72:T135" si="8">IF(E72="","",IF(OR(O72=0,S72=0),0,O72+S72))</f>
        <v/>
      </c>
      <c r="U72" s="105" t="s">
        <v>131</v>
      </c>
      <c r="V72" s="149" t="str">
        <f>IF(H72=0," ",IF(E72="H",IF(AND(H72&gt;2006,H72&lt;2010),VLOOKUP(K72,Minimas!$A$15:$C$29,3),IF(AND(H72&gt;2009,H72&lt;2012),VLOOKUP(K72,Minimas!$A$15:$C$29,2),"ERREUR")),IF(AND(H72&gt;2006,H72&lt;2010),VLOOKUP(K72,Minimas!$H$15:J$29,3),IF(AND(H72&gt;2009,H72&lt;2012),VLOOKUP(K72,Minimas!$H$15:$J$29,2),"ERREUR"))))</f>
        <v xml:space="preserve"> </v>
      </c>
      <c r="W72" s="150" t="str">
        <f t="shared" ref="W72:W135" si="9">IF(E72=" "," ",IF(E72="H",10^(0.75194503*LOG(K72/175.508)^2)*T72,IF(E72="F",10^(0.783497476* LOG(K72/153.655)^2)*T72,"")))</f>
        <v/>
      </c>
      <c r="X72" s="42"/>
      <c r="Y72" s="42"/>
      <c r="Z72" s="5" t="str">
        <f t="shared" ref="Z72:Z135" si="10">IF(L72=0," ",MAXA(L72+M72,M72+N72,L72+N72))</f>
        <v xml:space="preserve"> </v>
      </c>
      <c r="AA72" s="5" t="str">
        <f t="shared" ref="AA72:AA135" si="11">IF(P72=0," ",MAXA(P72+Q72,Q72+R72,P72+R72))</f>
        <v xml:space="preserve"> </v>
      </c>
      <c r="AB72" s="40"/>
      <c r="AC72" s="40"/>
      <c r="AD72" s="40"/>
      <c r="AE72" s="111"/>
      <c r="AF72" s="111"/>
      <c r="AG72" s="111"/>
      <c r="AH72" s="111"/>
      <c r="AI72" s="111"/>
      <c r="AJ72" s="111"/>
      <c r="AK72" s="112"/>
      <c r="AL72" s="112"/>
      <c r="AM72" s="112"/>
      <c r="AN72" s="112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2:107" s="5" customFormat="1" ht="30" customHeight="1" x14ac:dyDescent="0.2">
      <c r="B73" s="83"/>
      <c r="C73" s="86"/>
      <c r="D73" s="87"/>
      <c r="E73" s="89"/>
      <c r="F73" s="115"/>
      <c r="G73" s="116"/>
      <c r="H73" s="91"/>
      <c r="I73" s="94"/>
      <c r="J73" s="95"/>
      <c r="K73" s="81"/>
      <c r="L73" s="100"/>
      <c r="M73" s="101"/>
      <c r="N73" s="101"/>
      <c r="O73" s="102" t="str">
        <f t="shared" si="6"/>
        <v xml:space="preserve"> </v>
      </c>
      <c r="P73" s="100"/>
      <c r="Q73" s="101"/>
      <c r="R73" s="101"/>
      <c r="S73" s="102" t="str">
        <f t="shared" si="7"/>
        <v xml:space="preserve"> </v>
      </c>
      <c r="T73" s="104" t="str">
        <f t="shared" si="8"/>
        <v/>
      </c>
      <c r="U73" s="105" t="s">
        <v>131</v>
      </c>
      <c r="V73" s="149" t="str">
        <f>IF(H73=0," ",IF(E73="H",IF(AND(H73&gt;2006,H73&lt;2010),VLOOKUP(K73,Minimas!$A$15:$C$29,3),IF(AND(H73&gt;2009,H73&lt;2012),VLOOKUP(K73,Minimas!$A$15:$C$29,2),"ERREUR")),IF(AND(H73&gt;2006,H73&lt;2010),VLOOKUP(K73,Minimas!$H$15:J$29,3),IF(AND(H73&gt;2009,H73&lt;2012),VLOOKUP(K73,Minimas!$H$15:$J$29,2),"ERREUR"))))</f>
        <v xml:space="preserve"> </v>
      </c>
      <c r="W73" s="150" t="str">
        <f t="shared" si="9"/>
        <v/>
      </c>
      <c r="X73" s="42"/>
      <c r="Y73" s="42"/>
      <c r="Z73" s="5" t="str">
        <f t="shared" si="10"/>
        <v xml:space="preserve"> </v>
      </c>
      <c r="AA73" s="5" t="str">
        <f t="shared" si="11"/>
        <v xml:space="preserve"> </v>
      </c>
      <c r="AB73" s="40"/>
      <c r="AC73" s="40"/>
      <c r="AD73" s="40"/>
      <c r="AE73" s="111"/>
      <c r="AF73" s="111"/>
      <c r="AG73" s="111"/>
      <c r="AH73" s="111"/>
      <c r="AI73" s="111"/>
      <c r="AJ73" s="111"/>
      <c r="AK73" s="112"/>
      <c r="AL73" s="112"/>
      <c r="AM73" s="112"/>
      <c r="AN73" s="112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2:107" s="5" customFormat="1" ht="30" customHeight="1" x14ac:dyDescent="0.2">
      <c r="B74" s="83"/>
      <c r="C74" s="86"/>
      <c r="D74" s="87"/>
      <c r="E74" s="89"/>
      <c r="F74" s="115"/>
      <c r="G74" s="116"/>
      <c r="H74" s="91"/>
      <c r="I74" s="94"/>
      <c r="J74" s="95"/>
      <c r="K74" s="81"/>
      <c r="L74" s="100"/>
      <c r="M74" s="101"/>
      <c r="N74" s="101"/>
      <c r="O74" s="102" t="str">
        <f t="shared" si="6"/>
        <v xml:space="preserve"> </v>
      </c>
      <c r="P74" s="100"/>
      <c r="Q74" s="101"/>
      <c r="R74" s="101"/>
      <c r="S74" s="102" t="str">
        <f t="shared" si="7"/>
        <v xml:space="preserve"> </v>
      </c>
      <c r="T74" s="104" t="str">
        <f t="shared" si="8"/>
        <v/>
      </c>
      <c r="U74" s="105" t="s">
        <v>131</v>
      </c>
      <c r="V74" s="149" t="str">
        <f>IF(H74=0," ",IF(E74="H",IF(AND(H74&gt;2006,H74&lt;2010),VLOOKUP(K74,Minimas!$A$15:$C$29,3),IF(AND(H74&gt;2009,H74&lt;2012),VLOOKUP(K74,Minimas!$A$15:$C$29,2),"ERREUR")),IF(AND(H74&gt;2006,H74&lt;2010),VLOOKUP(K74,Minimas!$H$15:J$29,3),IF(AND(H74&gt;2009,H74&lt;2012),VLOOKUP(K74,Minimas!$H$15:$J$29,2),"ERREUR"))))</f>
        <v xml:space="preserve"> </v>
      </c>
      <c r="W74" s="150" t="str">
        <f t="shared" si="9"/>
        <v/>
      </c>
      <c r="X74" s="42"/>
      <c r="Y74" s="42"/>
      <c r="Z74" s="5" t="str">
        <f t="shared" si="10"/>
        <v xml:space="preserve"> </v>
      </c>
      <c r="AA74" s="5" t="str">
        <f t="shared" si="11"/>
        <v xml:space="preserve"> </v>
      </c>
      <c r="AB74" s="40"/>
      <c r="AC74" s="40"/>
      <c r="AD74" s="40"/>
      <c r="AE74" s="111"/>
      <c r="AF74" s="111"/>
      <c r="AG74" s="111"/>
      <c r="AH74" s="111"/>
      <c r="AI74" s="111"/>
      <c r="AJ74" s="111"/>
      <c r="AK74" s="112"/>
      <c r="AL74" s="112"/>
      <c r="AM74" s="112"/>
      <c r="AN74" s="112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2:107" s="5" customFormat="1" ht="30" customHeight="1" x14ac:dyDescent="0.2">
      <c r="B75" s="83"/>
      <c r="C75" s="86"/>
      <c r="D75" s="87"/>
      <c r="E75" s="89"/>
      <c r="F75" s="115"/>
      <c r="G75" s="116"/>
      <c r="H75" s="91"/>
      <c r="I75" s="94"/>
      <c r="J75" s="95"/>
      <c r="K75" s="81"/>
      <c r="L75" s="100"/>
      <c r="M75" s="101"/>
      <c r="N75" s="101"/>
      <c r="O75" s="102" t="str">
        <f t="shared" si="6"/>
        <v xml:space="preserve"> </v>
      </c>
      <c r="P75" s="100"/>
      <c r="Q75" s="101"/>
      <c r="R75" s="101"/>
      <c r="S75" s="102" t="str">
        <f t="shared" si="7"/>
        <v xml:space="preserve"> </v>
      </c>
      <c r="T75" s="104" t="str">
        <f t="shared" si="8"/>
        <v/>
      </c>
      <c r="U75" s="105" t="s">
        <v>131</v>
      </c>
      <c r="V75" s="149" t="str">
        <f>IF(H75=0," ",IF(E75="H",IF(AND(H75&gt;2006,H75&lt;2010),VLOOKUP(K75,Minimas!$A$15:$C$29,3),IF(AND(H75&gt;2009,H75&lt;2012),VLOOKUP(K75,Minimas!$A$15:$C$29,2),"ERREUR")),IF(AND(H75&gt;2006,H75&lt;2010),VLOOKUP(K75,Minimas!$H$15:J$29,3),IF(AND(H75&gt;2009,H75&lt;2012),VLOOKUP(K75,Minimas!$H$15:$J$29,2),"ERREUR"))))</f>
        <v xml:space="preserve"> </v>
      </c>
      <c r="W75" s="150" t="str">
        <f t="shared" si="9"/>
        <v/>
      </c>
      <c r="X75" s="42"/>
      <c r="Y75" s="42"/>
      <c r="Z75" s="5" t="str">
        <f t="shared" si="10"/>
        <v xml:space="preserve"> </v>
      </c>
      <c r="AA75" s="5" t="str">
        <f t="shared" si="11"/>
        <v xml:space="preserve"> </v>
      </c>
      <c r="AB75" s="40"/>
      <c r="AC75" s="40"/>
      <c r="AD75" s="40"/>
      <c r="AE75" s="111"/>
      <c r="AF75" s="111"/>
      <c r="AG75" s="111"/>
      <c r="AH75" s="111"/>
      <c r="AI75" s="111"/>
      <c r="AJ75" s="111"/>
      <c r="AK75" s="112"/>
      <c r="AL75" s="112"/>
      <c r="AM75" s="112"/>
      <c r="AN75" s="112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2:107" s="5" customFormat="1" ht="30" customHeight="1" x14ac:dyDescent="0.2">
      <c r="B76" s="83"/>
      <c r="C76" s="86"/>
      <c r="D76" s="87"/>
      <c r="E76" s="89"/>
      <c r="F76" s="115"/>
      <c r="G76" s="116"/>
      <c r="H76" s="91"/>
      <c r="I76" s="94"/>
      <c r="J76" s="95"/>
      <c r="K76" s="81"/>
      <c r="L76" s="100"/>
      <c r="M76" s="101"/>
      <c r="N76" s="101"/>
      <c r="O76" s="102" t="str">
        <f t="shared" si="6"/>
        <v xml:space="preserve"> </v>
      </c>
      <c r="P76" s="100"/>
      <c r="Q76" s="101"/>
      <c r="R76" s="101"/>
      <c r="S76" s="102" t="str">
        <f t="shared" si="7"/>
        <v xml:space="preserve"> </v>
      </c>
      <c r="T76" s="104" t="str">
        <f t="shared" si="8"/>
        <v/>
      </c>
      <c r="U76" s="105" t="s">
        <v>131</v>
      </c>
      <c r="V76" s="149" t="str">
        <f>IF(H76=0," ",IF(E76="H",IF(AND(H76&gt;2006,H76&lt;2010),VLOOKUP(K76,Minimas!$A$15:$C$29,3),IF(AND(H76&gt;2009,H76&lt;2012),VLOOKUP(K76,Minimas!$A$15:$C$29,2),"ERREUR")),IF(AND(H76&gt;2006,H76&lt;2010),VLOOKUP(K76,Minimas!$H$15:J$29,3),IF(AND(H76&gt;2009,H76&lt;2012),VLOOKUP(K76,Minimas!$H$15:$J$29,2),"ERREUR"))))</f>
        <v xml:space="preserve"> </v>
      </c>
      <c r="W76" s="150" t="str">
        <f t="shared" si="9"/>
        <v/>
      </c>
      <c r="X76" s="42"/>
      <c r="Y76" s="42"/>
      <c r="Z76" s="5" t="str">
        <f t="shared" si="10"/>
        <v xml:space="preserve"> </v>
      </c>
      <c r="AA76" s="5" t="str">
        <f t="shared" si="11"/>
        <v xml:space="preserve"> </v>
      </c>
      <c r="AB76" s="40"/>
      <c r="AC76" s="40"/>
      <c r="AD76" s="40"/>
      <c r="AE76" s="111"/>
      <c r="AF76" s="111"/>
      <c r="AG76" s="111"/>
      <c r="AH76" s="111"/>
      <c r="AI76" s="111"/>
      <c r="AJ76" s="111"/>
      <c r="AK76" s="112"/>
      <c r="AL76" s="112"/>
      <c r="AM76" s="112"/>
      <c r="AN76" s="112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</row>
    <row r="77" spans="2:107" s="5" customFormat="1" ht="30" customHeight="1" x14ac:dyDescent="0.2">
      <c r="B77" s="83"/>
      <c r="C77" s="86"/>
      <c r="D77" s="87"/>
      <c r="E77" s="89"/>
      <c r="F77" s="115"/>
      <c r="G77" s="116"/>
      <c r="H77" s="91"/>
      <c r="I77" s="94"/>
      <c r="J77" s="95"/>
      <c r="K77" s="81"/>
      <c r="L77" s="100"/>
      <c r="M77" s="101"/>
      <c r="N77" s="101"/>
      <c r="O77" s="102" t="str">
        <f t="shared" si="6"/>
        <v xml:space="preserve"> </v>
      </c>
      <c r="P77" s="100"/>
      <c r="Q77" s="101"/>
      <c r="R77" s="101"/>
      <c r="S77" s="102" t="str">
        <f t="shared" si="7"/>
        <v xml:space="preserve"> </v>
      </c>
      <c r="T77" s="104" t="str">
        <f t="shared" si="8"/>
        <v/>
      </c>
      <c r="U77" s="105" t="s">
        <v>131</v>
      </c>
      <c r="V77" s="149" t="str">
        <f>IF(H77=0," ",IF(E77="H",IF(AND(H77&gt;2006,H77&lt;2010),VLOOKUP(K77,Minimas!$A$15:$C$29,3),IF(AND(H77&gt;2009,H77&lt;2012),VLOOKUP(K77,Minimas!$A$15:$C$29,2),"ERREUR")),IF(AND(H77&gt;2006,H77&lt;2010),VLOOKUP(K77,Minimas!$H$15:J$29,3),IF(AND(H77&gt;2009,H77&lt;2012),VLOOKUP(K77,Minimas!$H$15:$J$29,2),"ERREUR"))))</f>
        <v xml:space="preserve"> </v>
      </c>
      <c r="W77" s="150" t="str">
        <f t="shared" si="9"/>
        <v/>
      </c>
      <c r="X77" s="42"/>
      <c r="Y77" s="42"/>
      <c r="Z77" s="5" t="str">
        <f t="shared" si="10"/>
        <v xml:space="preserve"> </v>
      </c>
      <c r="AA77" s="5" t="str">
        <f t="shared" si="11"/>
        <v xml:space="preserve"> </v>
      </c>
      <c r="AB77" s="40"/>
      <c r="AC77" s="40"/>
      <c r="AD77" s="40"/>
      <c r="AE77" s="111"/>
      <c r="AF77" s="111"/>
      <c r="AG77" s="111"/>
      <c r="AH77" s="111"/>
      <c r="AI77" s="111"/>
      <c r="AJ77" s="111"/>
      <c r="AK77" s="112"/>
      <c r="AL77" s="112"/>
      <c r="AM77" s="112"/>
      <c r="AN77" s="112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2:107" s="5" customFormat="1" ht="30" customHeight="1" x14ac:dyDescent="0.2">
      <c r="B78" s="83"/>
      <c r="C78" s="86"/>
      <c r="D78" s="87"/>
      <c r="E78" s="89"/>
      <c r="F78" s="115"/>
      <c r="G78" s="116"/>
      <c r="H78" s="91"/>
      <c r="I78" s="94"/>
      <c r="J78" s="95"/>
      <c r="K78" s="81"/>
      <c r="L78" s="100"/>
      <c r="M78" s="101"/>
      <c r="N78" s="101"/>
      <c r="O78" s="102" t="str">
        <f t="shared" si="6"/>
        <v xml:space="preserve"> </v>
      </c>
      <c r="P78" s="100"/>
      <c r="Q78" s="101"/>
      <c r="R78" s="101"/>
      <c r="S78" s="102" t="str">
        <f t="shared" si="7"/>
        <v xml:space="preserve"> </v>
      </c>
      <c r="T78" s="104" t="str">
        <f t="shared" si="8"/>
        <v/>
      </c>
      <c r="U78" s="105" t="s">
        <v>131</v>
      </c>
      <c r="V78" s="149" t="str">
        <f>IF(H78=0," ",IF(E78="H",IF(AND(H78&gt;2006,H78&lt;2010),VLOOKUP(K78,Minimas!$A$15:$C$29,3),IF(AND(H78&gt;2009,H78&lt;2012),VLOOKUP(K78,Minimas!$A$15:$C$29,2),"ERREUR")),IF(AND(H78&gt;2006,H78&lt;2010),VLOOKUP(K78,Minimas!$H$15:J$29,3),IF(AND(H78&gt;2009,H78&lt;2012),VLOOKUP(K78,Minimas!$H$15:$J$29,2),"ERREUR"))))</f>
        <v xml:space="preserve"> </v>
      </c>
      <c r="W78" s="150" t="str">
        <f t="shared" si="9"/>
        <v/>
      </c>
      <c r="X78" s="42"/>
      <c r="Y78" s="42"/>
      <c r="Z78" s="5" t="str">
        <f t="shared" si="10"/>
        <v xml:space="preserve"> </v>
      </c>
      <c r="AA78" s="5" t="str">
        <f t="shared" si="11"/>
        <v xml:space="preserve"> </v>
      </c>
      <c r="AB78" s="40"/>
      <c r="AC78" s="40"/>
      <c r="AD78" s="40"/>
      <c r="AE78" s="111"/>
      <c r="AF78" s="111"/>
      <c r="AG78" s="111"/>
      <c r="AH78" s="111"/>
      <c r="AI78" s="111"/>
      <c r="AJ78" s="111"/>
      <c r="AK78" s="112"/>
      <c r="AL78" s="112"/>
      <c r="AM78" s="112"/>
      <c r="AN78" s="112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</row>
    <row r="79" spans="2:107" s="5" customFormat="1" ht="30" customHeight="1" x14ac:dyDescent="0.2">
      <c r="B79" s="83"/>
      <c r="C79" s="86"/>
      <c r="D79" s="87"/>
      <c r="E79" s="89"/>
      <c r="F79" s="115"/>
      <c r="G79" s="116"/>
      <c r="H79" s="91"/>
      <c r="I79" s="94"/>
      <c r="J79" s="95"/>
      <c r="K79" s="81"/>
      <c r="L79" s="100"/>
      <c r="M79" s="101"/>
      <c r="N79" s="101"/>
      <c r="O79" s="102" t="str">
        <f t="shared" si="6"/>
        <v xml:space="preserve"> </v>
      </c>
      <c r="P79" s="100"/>
      <c r="Q79" s="101"/>
      <c r="R79" s="101"/>
      <c r="S79" s="102" t="str">
        <f t="shared" si="7"/>
        <v xml:space="preserve"> </v>
      </c>
      <c r="T79" s="104" t="str">
        <f t="shared" si="8"/>
        <v/>
      </c>
      <c r="U79" s="105" t="s">
        <v>131</v>
      </c>
      <c r="V79" s="149" t="str">
        <f>IF(H79=0," ",IF(E79="H",IF(AND(H79&gt;2006,H79&lt;2010),VLOOKUP(K79,Minimas!$A$15:$C$29,3),IF(AND(H79&gt;2009,H79&lt;2012),VLOOKUP(K79,Minimas!$A$15:$C$29,2),"ERREUR")),IF(AND(H79&gt;2006,H79&lt;2010),VLOOKUP(K79,Minimas!$H$15:J$29,3),IF(AND(H79&gt;2009,H79&lt;2012),VLOOKUP(K79,Minimas!$H$15:$J$29,2),"ERREUR"))))</f>
        <v xml:space="preserve"> </v>
      </c>
      <c r="W79" s="150" t="str">
        <f t="shared" si="9"/>
        <v/>
      </c>
      <c r="X79" s="42"/>
      <c r="Y79" s="42"/>
      <c r="Z79" s="5" t="str">
        <f t="shared" si="10"/>
        <v xml:space="preserve"> </v>
      </c>
      <c r="AA79" s="5" t="str">
        <f t="shared" si="11"/>
        <v xml:space="preserve"> </v>
      </c>
      <c r="AB79" s="40"/>
      <c r="AC79" s="40"/>
      <c r="AD79" s="40"/>
      <c r="AE79" s="111"/>
      <c r="AF79" s="111"/>
      <c r="AG79" s="111"/>
      <c r="AH79" s="111"/>
      <c r="AI79" s="111"/>
      <c r="AJ79" s="111"/>
      <c r="AK79" s="112"/>
      <c r="AL79" s="112"/>
      <c r="AM79" s="112"/>
      <c r="AN79" s="112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</row>
    <row r="80" spans="2:107" s="5" customFormat="1" ht="30" customHeight="1" x14ac:dyDescent="0.2">
      <c r="B80" s="83"/>
      <c r="C80" s="86"/>
      <c r="D80" s="87"/>
      <c r="E80" s="89"/>
      <c r="F80" s="115"/>
      <c r="G80" s="116"/>
      <c r="H80" s="91"/>
      <c r="I80" s="94"/>
      <c r="J80" s="95"/>
      <c r="K80" s="81"/>
      <c r="L80" s="100"/>
      <c r="M80" s="101"/>
      <c r="N80" s="101"/>
      <c r="O80" s="102" t="str">
        <f t="shared" si="6"/>
        <v xml:space="preserve"> </v>
      </c>
      <c r="P80" s="100"/>
      <c r="Q80" s="101"/>
      <c r="R80" s="101"/>
      <c r="S80" s="102" t="str">
        <f t="shared" si="7"/>
        <v xml:space="preserve"> </v>
      </c>
      <c r="T80" s="104" t="str">
        <f t="shared" si="8"/>
        <v/>
      </c>
      <c r="U80" s="105" t="s">
        <v>131</v>
      </c>
      <c r="V80" s="149" t="str">
        <f>IF(H80=0," ",IF(E80="H",IF(AND(H80&gt;2006,H80&lt;2010),VLOOKUP(K80,Minimas!$A$15:$C$29,3),IF(AND(H80&gt;2009,H80&lt;2012),VLOOKUP(K80,Minimas!$A$15:$C$29,2),"ERREUR")),IF(AND(H80&gt;2006,H80&lt;2010),VLOOKUP(K80,Minimas!$H$15:J$29,3),IF(AND(H80&gt;2009,H80&lt;2012),VLOOKUP(K80,Minimas!$H$15:$J$29,2),"ERREUR"))))</f>
        <v xml:space="preserve"> </v>
      </c>
      <c r="W80" s="150" t="str">
        <f t="shared" si="9"/>
        <v/>
      </c>
      <c r="X80" s="42"/>
      <c r="Y80" s="42"/>
      <c r="Z80" s="5" t="str">
        <f t="shared" si="10"/>
        <v xml:space="preserve"> </v>
      </c>
      <c r="AA80" s="5" t="str">
        <f t="shared" si="11"/>
        <v xml:space="preserve"> </v>
      </c>
      <c r="AB80" s="40"/>
      <c r="AC80" s="40"/>
      <c r="AD80" s="40"/>
      <c r="AE80" s="111"/>
      <c r="AF80" s="111"/>
      <c r="AG80" s="111"/>
      <c r="AH80" s="111"/>
      <c r="AI80" s="111"/>
      <c r="AJ80" s="111"/>
      <c r="AK80" s="112"/>
      <c r="AL80" s="112"/>
      <c r="AM80" s="112"/>
      <c r="AN80" s="112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</row>
    <row r="81" spans="2:107" s="5" customFormat="1" ht="30" customHeight="1" x14ac:dyDescent="0.2">
      <c r="B81" s="83"/>
      <c r="C81" s="86"/>
      <c r="D81" s="87"/>
      <c r="E81" s="89"/>
      <c r="F81" s="115"/>
      <c r="G81" s="116"/>
      <c r="H81" s="91"/>
      <c r="I81" s="94"/>
      <c r="J81" s="95"/>
      <c r="K81" s="81"/>
      <c r="L81" s="100"/>
      <c r="M81" s="101"/>
      <c r="N81" s="101"/>
      <c r="O81" s="102" t="str">
        <f t="shared" si="6"/>
        <v xml:space="preserve"> </v>
      </c>
      <c r="P81" s="100"/>
      <c r="Q81" s="101"/>
      <c r="R81" s="101"/>
      <c r="S81" s="102" t="str">
        <f t="shared" si="7"/>
        <v xml:space="preserve"> </v>
      </c>
      <c r="T81" s="104" t="str">
        <f t="shared" si="8"/>
        <v/>
      </c>
      <c r="U81" s="105" t="s">
        <v>131</v>
      </c>
      <c r="V81" s="149" t="str">
        <f>IF(H81=0," ",IF(E81="H",IF(AND(H81&gt;2006,H81&lt;2010),VLOOKUP(K81,Minimas!$A$15:$C$29,3),IF(AND(H81&gt;2009,H81&lt;2012),VLOOKUP(K81,Minimas!$A$15:$C$29,2),"ERREUR")),IF(AND(H81&gt;2006,H81&lt;2010),VLOOKUP(K81,Minimas!$H$15:J$29,3),IF(AND(H81&gt;2009,H81&lt;2012),VLOOKUP(K81,Minimas!$H$15:$J$29,2),"ERREUR"))))</f>
        <v xml:space="preserve"> </v>
      </c>
      <c r="W81" s="150" t="str">
        <f t="shared" si="9"/>
        <v/>
      </c>
      <c r="X81" s="42"/>
      <c r="Y81" s="42"/>
      <c r="Z81" s="5" t="str">
        <f t="shared" si="10"/>
        <v xml:space="preserve"> </v>
      </c>
      <c r="AA81" s="5" t="str">
        <f t="shared" si="11"/>
        <v xml:space="preserve"> </v>
      </c>
      <c r="AB81" s="40"/>
      <c r="AC81" s="40"/>
      <c r="AD81" s="40"/>
      <c r="AE81" s="111"/>
      <c r="AF81" s="111"/>
      <c r="AG81" s="111"/>
      <c r="AH81" s="111"/>
      <c r="AI81" s="111"/>
      <c r="AJ81" s="111"/>
      <c r="AK81" s="112"/>
      <c r="AL81" s="112"/>
      <c r="AM81" s="112"/>
      <c r="AN81" s="112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2:107" s="5" customFormat="1" ht="30" customHeight="1" x14ac:dyDescent="0.2">
      <c r="B82" s="83"/>
      <c r="C82" s="86"/>
      <c r="D82" s="87"/>
      <c r="E82" s="89"/>
      <c r="F82" s="115"/>
      <c r="G82" s="116"/>
      <c r="H82" s="91"/>
      <c r="I82" s="94"/>
      <c r="J82" s="95"/>
      <c r="K82" s="81"/>
      <c r="L82" s="100"/>
      <c r="M82" s="101"/>
      <c r="N82" s="101"/>
      <c r="O82" s="102" t="str">
        <f t="shared" si="6"/>
        <v xml:space="preserve"> </v>
      </c>
      <c r="P82" s="100"/>
      <c r="Q82" s="101"/>
      <c r="R82" s="101"/>
      <c r="S82" s="102" t="str">
        <f t="shared" si="7"/>
        <v xml:space="preserve"> </v>
      </c>
      <c r="T82" s="104" t="str">
        <f t="shared" si="8"/>
        <v/>
      </c>
      <c r="U82" s="105" t="s">
        <v>131</v>
      </c>
      <c r="V82" s="149" t="str">
        <f>IF(H82=0," ",IF(E82="H",IF(AND(H82&gt;2006,H82&lt;2010),VLOOKUP(K82,Minimas!$A$15:$C$29,3),IF(AND(H82&gt;2009,H82&lt;2012),VLOOKUP(K82,Minimas!$A$15:$C$29,2),"ERREUR")),IF(AND(H82&gt;2006,H82&lt;2010),VLOOKUP(K82,Minimas!$H$15:J$29,3),IF(AND(H82&gt;2009,H82&lt;2012),VLOOKUP(K82,Minimas!$H$15:$J$29,2),"ERREUR"))))</f>
        <v xml:space="preserve"> </v>
      </c>
      <c r="W82" s="150" t="str">
        <f t="shared" si="9"/>
        <v/>
      </c>
      <c r="X82" s="42"/>
      <c r="Y82" s="42"/>
      <c r="Z82" s="5" t="str">
        <f t="shared" si="10"/>
        <v xml:space="preserve"> </v>
      </c>
      <c r="AA82" s="5" t="str">
        <f t="shared" si="11"/>
        <v xml:space="preserve"> </v>
      </c>
      <c r="AB82" s="40"/>
      <c r="AC82" s="40"/>
      <c r="AD82" s="40"/>
      <c r="AE82" s="111"/>
      <c r="AF82" s="111"/>
      <c r="AG82" s="111"/>
      <c r="AH82" s="111"/>
      <c r="AI82" s="111"/>
      <c r="AJ82" s="111"/>
      <c r="AK82" s="112"/>
      <c r="AL82" s="112"/>
      <c r="AM82" s="112"/>
      <c r="AN82" s="112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2:107" s="5" customFormat="1" ht="30" customHeight="1" x14ac:dyDescent="0.2">
      <c r="B83" s="83"/>
      <c r="C83" s="86"/>
      <c r="D83" s="87"/>
      <c r="E83" s="89"/>
      <c r="F83" s="115"/>
      <c r="G83" s="116"/>
      <c r="H83" s="91"/>
      <c r="I83" s="94"/>
      <c r="J83" s="95"/>
      <c r="K83" s="81"/>
      <c r="L83" s="100"/>
      <c r="M83" s="101"/>
      <c r="N83" s="101"/>
      <c r="O83" s="102" t="str">
        <f t="shared" si="6"/>
        <v xml:space="preserve"> </v>
      </c>
      <c r="P83" s="100"/>
      <c r="Q83" s="101"/>
      <c r="R83" s="101"/>
      <c r="S83" s="102" t="str">
        <f t="shared" si="7"/>
        <v xml:space="preserve"> </v>
      </c>
      <c r="T83" s="104" t="str">
        <f t="shared" si="8"/>
        <v/>
      </c>
      <c r="U83" s="105" t="s">
        <v>131</v>
      </c>
      <c r="V83" s="149" t="str">
        <f>IF(H83=0," ",IF(E83="H",IF(AND(H83&gt;2006,H83&lt;2010),VLOOKUP(K83,Minimas!$A$15:$C$29,3),IF(AND(H83&gt;2009,H83&lt;2012),VLOOKUP(K83,Minimas!$A$15:$C$29,2),"ERREUR")),IF(AND(H83&gt;2006,H83&lt;2010),VLOOKUP(K83,Minimas!$H$15:J$29,3),IF(AND(H83&gt;2009,H83&lt;2012),VLOOKUP(K83,Minimas!$H$15:$J$29,2),"ERREUR"))))</f>
        <v xml:space="preserve"> </v>
      </c>
      <c r="W83" s="150" t="str">
        <f t="shared" si="9"/>
        <v/>
      </c>
      <c r="X83" s="42"/>
      <c r="Y83" s="42"/>
      <c r="Z83" s="5" t="str">
        <f t="shared" si="10"/>
        <v xml:space="preserve"> </v>
      </c>
      <c r="AA83" s="5" t="str">
        <f t="shared" si="11"/>
        <v xml:space="preserve"> </v>
      </c>
      <c r="AB83" s="40"/>
      <c r="AC83" s="40"/>
      <c r="AD83" s="40"/>
      <c r="AE83" s="111"/>
      <c r="AF83" s="111"/>
      <c r="AG83" s="111"/>
      <c r="AH83" s="111"/>
      <c r="AI83" s="111"/>
      <c r="AJ83" s="111"/>
      <c r="AK83" s="112"/>
      <c r="AL83" s="112"/>
      <c r="AM83" s="112"/>
      <c r="AN83" s="112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</row>
    <row r="84" spans="2:107" s="5" customFormat="1" ht="30" customHeight="1" x14ac:dyDescent="0.2">
      <c r="B84" s="83"/>
      <c r="C84" s="86"/>
      <c r="D84" s="87"/>
      <c r="E84" s="89"/>
      <c r="F84" s="115"/>
      <c r="G84" s="116"/>
      <c r="H84" s="91"/>
      <c r="I84" s="94"/>
      <c r="J84" s="95"/>
      <c r="K84" s="81"/>
      <c r="L84" s="100"/>
      <c r="M84" s="101"/>
      <c r="N84" s="101"/>
      <c r="O84" s="102" t="str">
        <f t="shared" si="6"/>
        <v xml:space="preserve"> </v>
      </c>
      <c r="P84" s="100"/>
      <c r="Q84" s="101"/>
      <c r="R84" s="101"/>
      <c r="S84" s="102" t="str">
        <f t="shared" si="7"/>
        <v xml:space="preserve"> </v>
      </c>
      <c r="T84" s="104" t="str">
        <f t="shared" si="8"/>
        <v/>
      </c>
      <c r="U84" s="105" t="s">
        <v>131</v>
      </c>
      <c r="V84" s="149" t="str">
        <f>IF(H84=0," ",IF(E84="H",IF(AND(H84&gt;2006,H84&lt;2010),VLOOKUP(K84,Minimas!$A$15:$C$29,3),IF(AND(H84&gt;2009,H84&lt;2012),VLOOKUP(K84,Minimas!$A$15:$C$29,2),"ERREUR")),IF(AND(H84&gt;2006,H84&lt;2010),VLOOKUP(K84,Minimas!$H$15:J$29,3),IF(AND(H84&gt;2009,H84&lt;2012),VLOOKUP(K84,Minimas!$H$15:$J$29,2),"ERREUR"))))</f>
        <v xml:space="preserve"> </v>
      </c>
      <c r="W84" s="150" t="str">
        <f t="shared" si="9"/>
        <v/>
      </c>
      <c r="X84" s="42"/>
      <c r="Y84" s="42"/>
      <c r="Z84" s="5" t="str">
        <f t="shared" si="10"/>
        <v xml:space="preserve"> </v>
      </c>
      <c r="AA84" s="5" t="str">
        <f t="shared" si="11"/>
        <v xml:space="preserve"> </v>
      </c>
      <c r="AB84" s="40"/>
      <c r="AC84" s="40"/>
      <c r="AD84" s="40"/>
      <c r="AE84" s="111"/>
      <c r="AF84" s="111"/>
      <c r="AG84" s="111"/>
      <c r="AH84" s="111"/>
      <c r="AI84" s="111"/>
      <c r="AJ84" s="111"/>
      <c r="AK84" s="112"/>
      <c r="AL84" s="112"/>
      <c r="AM84" s="112"/>
      <c r="AN84" s="112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</row>
    <row r="85" spans="2:107" s="5" customFormat="1" ht="30" customHeight="1" x14ac:dyDescent="0.2">
      <c r="B85" s="83"/>
      <c r="C85" s="86"/>
      <c r="D85" s="87"/>
      <c r="E85" s="89"/>
      <c r="F85" s="115"/>
      <c r="G85" s="116"/>
      <c r="H85" s="91"/>
      <c r="I85" s="94"/>
      <c r="J85" s="95"/>
      <c r="K85" s="81"/>
      <c r="L85" s="100"/>
      <c r="M85" s="101"/>
      <c r="N85" s="101"/>
      <c r="O85" s="102" t="str">
        <f t="shared" si="6"/>
        <v xml:space="preserve"> </v>
      </c>
      <c r="P85" s="100"/>
      <c r="Q85" s="101"/>
      <c r="R85" s="101"/>
      <c r="S85" s="102" t="str">
        <f t="shared" si="7"/>
        <v xml:space="preserve"> </v>
      </c>
      <c r="T85" s="104" t="str">
        <f t="shared" si="8"/>
        <v/>
      </c>
      <c r="U85" s="105" t="s">
        <v>131</v>
      </c>
      <c r="V85" s="149" t="str">
        <f>IF(H85=0," ",IF(E85="H",IF(AND(H85&gt;2006,H85&lt;2010),VLOOKUP(K85,Minimas!$A$15:$C$29,3),IF(AND(H85&gt;2009,H85&lt;2012),VLOOKUP(K85,Minimas!$A$15:$C$29,2),"ERREUR")),IF(AND(H85&gt;2006,H85&lt;2010),VLOOKUP(K85,Minimas!$H$15:J$29,3),IF(AND(H85&gt;2009,H85&lt;2012),VLOOKUP(K85,Minimas!$H$15:$J$29,2),"ERREUR"))))</f>
        <v xml:space="preserve"> </v>
      </c>
      <c r="W85" s="150" t="str">
        <f t="shared" si="9"/>
        <v/>
      </c>
      <c r="X85" s="42"/>
      <c r="Y85" s="42"/>
      <c r="Z85" s="5" t="str">
        <f t="shared" si="10"/>
        <v xml:space="preserve"> </v>
      </c>
      <c r="AA85" s="5" t="str">
        <f t="shared" si="11"/>
        <v xml:space="preserve"> </v>
      </c>
      <c r="AB85" s="40"/>
      <c r="AC85" s="40"/>
      <c r="AD85" s="40"/>
      <c r="AE85" s="111"/>
      <c r="AF85" s="111"/>
      <c r="AG85" s="111"/>
      <c r="AH85" s="111"/>
      <c r="AI85" s="111"/>
      <c r="AJ85" s="111"/>
      <c r="AK85" s="112"/>
      <c r="AL85" s="112"/>
      <c r="AM85" s="112"/>
      <c r="AN85" s="112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2:107" s="5" customFormat="1" ht="30" customHeight="1" x14ac:dyDescent="0.2">
      <c r="B86" s="83"/>
      <c r="C86" s="86"/>
      <c r="D86" s="87"/>
      <c r="E86" s="89"/>
      <c r="F86" s="115"/>
      <c r="G86" s="116"/>
      <c r="H86" s="91"/>
      <c r="I86" s="94"/>
      <c r="J86" s="95"/>
      <c r="K86" s="81"/>
      <c r="L86" s="100"/>
      <c r="M86" s="101"/>
      <c r="N86" s="101"/>
      <c r="O86" s="102" t="str">
        <f t="shared" si="6"/>
        <v xml:space="preserve"> </v>
      </c>
      <c r="P86" s="100"/>
      <c r="Q86" s="101"/>
      <c r="R86" s="101"/>
      <c r="S86" s="102" t="str">
        <f t="shared" si="7"/>
        <v xml:space="preserve"> </v>
      </c>
      <c r="T86" s="104" t="str">
        <f t="shared" si="8"/>
        <v/>
      </c>
      <c r="U86" s="105" t="s">
        <v>131</v>
      </c>
      <c r="V86" s="149" t="str">
        <f>IF(H86=0," ",IF(E86="H",IF(AND(H86&gt;2006,H86&lt;2010),VLOOKUP(K86,Minimas!$A$15:$C$29,3),IF(AND(H86&gt;2009,H86&lt;2012),VLOOKUP(K86,Minimas!$A$15:$C$29,2),"ERREUR")),IF(AND(H86&gt;2006,H86&lt;2010),VLOOKUP(K86,Minimas!$H$15:J$29,3),IF(AND(H86&gt;2009,H86&lt;2012),VLOOKUP(K86,Minimas!$H$15:$J$29,2),"ERREUR"))))</f>
        <v xml:space="preserve"> </v>
      </c>
      <c r="W86" s="150" t="str">
        <f t="shared" si="9"/>
        <v/>
      </c>
      <c r="X86" s="42"/>
      <c r="Y86" s="42"/>
      <c r="Z86" s="5" t="str">
        <f t="shared" si="10"/>
        <v xml:space="preserve"> </v>
      </c>
      <c r="AA86" s="5" t="str">
        <f t="shared" si="11"/>
        <v xml:space="preserve"> </v>
      </c>
      <c r="AB86" s="40"/>
      <c r="AC86" s="40"/>
      <c r="AD86" s="40"/>
      <c r="AE86" s="111"/>
      <c r="AF86" s="111"/>
      <c r="AG86" s="111"/>
      <c r="AH86" s="111"/>
      <c r="AI86" s="111"/>
      <c r="AJ86" s="111"/>
      <c r="AK86" s="112"/>
      <c r="AL86" s="112"/>
      <c r="AM86" s="112"/>
      <c r="AN86" s="112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2:107" s="5" customFormat="1" ht="30" customHeight="1" x14ac:dyDescent="0.2">
      <c r="B87" s="83"/>
      <c r="C87" s="86"/>
      <c r="D87" s="87"/>
      <c r="E87" s="89"/>
      <c r="F87" s="115"/>
      <c r="G87" s="116"/>
      <c r="H87" s="91"/>
      <c r="I87" s="94"/>
      <c r="J87" s="95"/>
      <c r="K87" s="81"/>
      <c r="L87" s="100"/>
      <c r="M87" s="101"/>
      <c r="N87" s="101"/>
      <c r="O87" s="102" t="str">
        <f t="shared" si="6"/>
        <v xml:space="preserve"> </v>
      </c>
      <c r="P87" s="100"/>
      <c r="Q87" s="101"/>
      <c r="R87" s="101"/>
      <c r="S87" s="102" t="str">
        <f t="shared" si="7"/>
        <v xml:space="preserve"> </v>
      </c>
      <c r="T87" s="104" t="str">
        <f t="shared" si="8"/>
        <v/>
      </c>
      <c r="U87" s="105" t="s">
        <v>131</v>
      </c>
      <c r="V87" s="149" t="str">
        <f>IF(H87=0," ",IF(E87="H",IF(AND(H87&gt;2006,H87&lt;2010),VLOOKUP(K87,Minimas!$A$15:$C$29,3),IF(AND(H87&gt;2009,H87&lt;2012),VLOOKUP(K87,Minimas!$A$15:$C$29,2),"ERREUR")),IF(AND(H87&gt;2006,H87&lt;2010),VLOOKUP(K87,Minimas!$H$15:J$29,3),IF(AND(H87&gt;2009,H87&lt;2012),VLOOKUP(K87,Minimas!$H$15:$J$29,2),"ERREUR"))))</f>
        <v xml:space="preserve"> </v>
      </c>
      <c r="W87" s="150" t="str">
        <f t="shared" si="9"/>
        <v/>
      </c>
      <c r="X87" s="42"/>
      <c r="Y87" s="42"/>
      <c r="Z87" s="5" t="str">
        <f t="shared" si="10"/>
        <v xml:space="preserve"> </v>
      </c>
      <c r="AA87" s="5" t="str">
        <f t="shared" si="11"/>
        <v xml:space="preserve"> </v>
      </c>
      <c r="AB87" s="40"/>
      <c r="AC87" s="40"/>
      <c r="AD87" s="40"/>
      <c r="AE87" s="111"/>
      <c r="AF87" s="111"/>
      <c r="AG87" s="111"/>
      <c r="AH87" s="111"/>
      <c r="AI87" s="111"/>
      <c r="AJ87" s="111"/>
      <c r="AK87" s="112"/>
      <c r="AL87" s="112"/>
      <c r="AM87" s="112"/>
      <c r="AN87" s="112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2:107" s="5" customFormat="1" ht="30" customHeight="1" x14ac:dyDescent="0.2">
      <c r="B88" s="83"/>
      <c r="C88" s="86"/>
      <c r="D88" s="87"/>
      <c r="E88" s="89"/>
      <c r="F88" s="115"/>
      <c r="G88" s="116"/>
      <c r="H88" s="91"/>
      <c r="I88" s="94"/>
      <c r="J88" s="95"/>
      <c r="K88" s="81"/>
      <c r="L88" s="100"/>
      <c r="M88" s="101"/>
      <c r="N88" s="101"/>
      <c r="O88" s="102" t="str">
        <f t="shared" si="6"/>
        <v xml:space="preserve"> </v>
      </c>
      <c r="P88" s="100"/>
      <c r="Q88" s="101"/>
      <c r="R88" s="101"/>
      <c r="S88" s="102" t="str">
        <f t="shared" si="7"/>
        <v xml:space="preserve"> </v>
      </c>
      <c r="T88" s="104" t="str">
        <f t="shared" si="8"/>
        <v/>
      </c>
      <c r="U88" s="105" t="s">
        <v>131</v>
      </c>
      <c r="V88" s="149" t="str">
        <f>IF(H88=0," ",IF(E88="H",IF(AND(H88&gt;2006,H88&lt;2010),VLOOKUP(K88,Minimas!$A$15:$C$29,3),IF(AND(H88&gt;2009,H88&lt;2012),VLOOKUP(K88,Minimas!$A$15:$C$29,2),"ERREUR")),IF(AND(H88&gt;2006,H88&lt;2010),VLOOKUP(K88,Minimas!$H$15:J$29,3),IF(AND(H88&gt;2009,H88&lt;2012),VLOOKUP(K88,Minimas!$H$15:$J$29,2),"ERREUR"))))</f>
        <v xml:space="preserve"> </v>
      </c>
      <c r="W88" s="150" t="str">
        <f t="shared" si="9"/>
        <v/>
      </c>
      <c r="X88" s="42"/>
      <c r="Y88" s="42"/>
      <c r="Z88" s="5" t="str">
        <f t="shared" si="10"/>
        <v xml:space="preserve"> </v>
      </c>
      <c r="AA88" s="5" t="str">
        <f t="shared" si="11"/>
        <v xml:space="preserve"> </v>
      </c>
      <c r="AB88" s="40"/>
      <c r="AC88" s="40"/>
      <c r="AD88" s="40"/>
      <c r="AE88" s="111"/>
      <c r="AF88" s="111"/>
      <c r="AG88" s="111"/>
      <c r="AH88" s="111"/>
      <c r="AI88" s="111"/>
      <c r="AJ88" s="111"/>
      <c r="AK88" s="112"/>
      <c r="AL88" s="112"/>
      <c r="AM88" s="112"/>
      <c r="AN88" s="112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</row>
    <row r="89" spans="2:107" s="5" customFormat="1" ht="30" customHeight="1" x14ac:dyDescent="0.2">
      <c r="B89" s="83"/>
      <c r="C89" s="86"/>
      <c r="D89" s="87"/>
      <c r="E89" s="89"/>
      <c r="F89" s="115"/>
      <c r="G89" s="116"/>
      <c r="H89" s="91"/>
      <c r="I89" s="94"/>
      <c r="J89" s="95"/>
      <c r="K89" s="81"/>
      <c r="L89" s="100"/>
      <c r="M89" s="101"/>
      <c r="N89" s="101"/>
      <c r="O89" s="102" t="str">
        <f t="shared" si="6"/>
        <v xml:space="preserve"> </v>
      </c>
      <c r="P89" s="100"/>
      <c r="Q89" s="101"/>
      <c r="R89" s="101"/>
      <c r="S89" s="102" t="str">
        <f t="shared" si="7"/>
        <v xml:space="preserve"> </v>
      </c>
      <c r="T89" s="104" t="str">
        <f t="shared" si="8"/>
        <v/>
      </c>
      <c r="U89" s="105" t="s">
        <v>131</v>
      </c>
      <c r="V89" s="149" t="str">
        <f>IF(H89=0," ",IF(E89="H",IF(AND(H89&gt;2006,H89&lt;2010),VLOOKUP(K89,Minimas!$A$15:$C$29,3),IF(AND(H89&gt;2009,H89&lt;2012),VLOOKUP(K89,Minimas!$A$15:$C$29,2),"ERREUR")),IF(AND(H89&gt;2006,H89&lt;2010),VLOOKUP(K89,Minimas!$H$15:J$29,3),IF(AND(H89&gt;2009,H89&lt;2012),VLOOKUP(K89,Minimas!$H$15:$J$29,2),"ERREUR"))))</f>
        <v xml:space="preserve"> </v>
      </c>
      <c r="W89" s="150" t="str">
        <f t="shared" si="9"/>
        <v/>
      </c>
      <c r="X89" s="42"/>
      <c r="Y89" s="42"/>
      <c r="Z89" s="5" t="str">
        <f t="shared" si="10"/>
        <v xml:space="preserve"> </v>
      </c>
      <c r="AA89" s="5" t="str">
        <f t="shared" si="11"/>
        <v xml:space="preserve"> </v>
      </c>
      <c r="AB89" s="40"/>
      <c r="AC89" s="40"/>
      <c r="AD89" s="40"/>
      <c r="AE89" s="111"/>
      <c r="AF89" s="111"/>
      <c r="AG89" s="111"/>
      <c r="AH89" s="111"/>
      <c r="AI89" s="111"/>
      <c r="AJ89" s="111"/>
      <c r="AK89" s="112"/>
      <c r="AL89" s="112"/>
      <c r="AM89" s="112"/>
      <c r="AN89" s="112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2:107" s="5" customFormat="1" ht="30" customHeight="1" x14ac:dyDescent="0.2">
      <c r="B90" s="83"/>
      <c r="C90" s="86"/>
      <c r="D90" s="87"/>
      <c r="E90" s="89"/>
      <c r="F90" s="115"/>
      <c r="G90" s="116"/>
      <c r="H90" s="91"/>
      <c r="I90" s="94"/>
      <c r="J90" s="95"/>
      <c r="K90" s="81"/>
      <c r="L90" s="100"/>
      <c r="M90" s="101"/>
      <c r="N90" s="101"/>
      <c r="O90" s="102" t="str">
        <f t="shared" si="6"/>
        <v xml:space="preserve"> </v>
      </c>
      <c r="P90" s="100"/>
      <c r="Q90" s="101"/>
      <c r="R90" s="101"/>
      <c r="S90" s="102" t="str">
        <f t="shared" si="7"/>
        <v xml:space="preserve"> </v>
      </c>
      <c r="T90" s="104" t="str">
        <f t="shared" si="8"/>
        <v/>
      </c>
      <c r="U90" s="105" t="s">
        <v>131</v>
      </c>
      <c r="V90" s="149" t="str">
        <f>IF(H90=0," ",IF(E90="H",IF(AND(H90&gt;2006,H90&lt;2010),VLOOKUP(K90,Minimas!$A$15:$C$29,3),IF(AND(H90&gt;2009,H90&lt;2012),VLOOKUP(K90,Minimas!$A$15:$C$29,2),"ERREUR")),IF(AND(H90&gt;2006,H90&lt;2010),VLOOKUP(K90,Minimas!$H$15:J$29,3),IF(AND(H90&gt;2009,H90&lt;2012),VLOOKUP(K90,Minimas!$H$15:$J$29,2),"ERREUR"))))</f>
        <v xml:space="preserve"> </v>
      </c>
      <c r="W90" s="150" t="str">
        <f t="shared" si="9"/>
        <v/>
      </c>
      <c r="X90" s="42"/>
      <c r="Y90" s="42"/>
      <c r="Z90" s="5" t="str">
        <f t="shared" si="10"/>
        <v xml:space="preserve"> </v>
      </c>
      <c r="AA90" s="5" t="str">
        <f t="shared" si="11"/>
        <v xml:space="preserve"> </v>
      </c>
      <c r="AB90" s="40"/>
      <c r="AC90" s="40"/>
      <c r="AD90" s="40"/>
      <c r="AE90" s="111"/>
      <c r="AF90" s="111"/>
      <c r="AG90" s="111"/>
      <c r="AH90" s="111"/>
      <c r="AI90" s="111"/>
      <c r="AJ90" s="111"/>
      <c r="AK90" s="112"/>
      <c r="AL90" s="112"/>
      <c r="AM90" s="112"/>
      <c r="AN90" s="112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</row>
    <row r="91" spans="2:107" s="5" customFormat="1" ht="30" customHeight="1" x14ac:dyDescent="0.2">
      <c r="B91" s="83"/>
      <c r="C91" s="86"/>
      <c r="D91" s="87"/>
      <c r="E91" s="89"/>
      <c r="F91" s="115"/>
      <c r="G91" s="116"/>
      <c r="H91" s="91"/>
      <c r="I91" s="94"/>
      <c r="J91" s="95"/>
      <c r="K91" s="81"/>
      <c r="L91" s="100"/>
      <c r="M91" s="101"/>
      <c r="N91" s="101"/>
      <c r="O91" s="102" t="str">
        <f t="shared" si="6"/>
        <v xml:space="preserve"> </v>
      </c>
      <c r="P91" s="100"/>
      <c r="Q91" s="101"/>
      <c r="R91" s="101"/>
      <c r="S91" s="102" t="str">
        <f t="shared" si="7"/>
        <v xml:space="preserve"> </v>
      </c>
      <c r="T91" s="104" t="str">
        <f t="shared" si="8"/>
        <v/>
      </c>
      <c r="U91" s="105" t="s">
        <v>131</v>
      </c>
      <c r="V91" s="149" t="str">
        <f>IF(H91=0," ",IF(E91="H",IF(AND(H91&gt;2006,H91&lt;2010),VLOOKUP(K91,Minimas!$A$15:$C$29,3),IF(AND(H91&gt;2009,H91&lt;2012),VLOOKUP(K91,Minimas!$A$15:$C$29,2),"ERREUR")),IF(AND(H91&gt;2006,H91&lt;2010),VLOOKUP(K91,Minimas!$H$15:J$29,3),IF(AND(H91&gt;2009,H91&lt;2012),VLOOKUP(K91,Minimas!$H$15:$J$29,2),"ERREUR"))))</f>
        <v xml:space="preserve"> </v>
      </c>
      <c r="W91" s="150" t="str">
        <f t="shared" si="9"/>
        <v/>
      </c>
      <c r="X91" s="42"/>
      <c r="Y91" s="42"/>
      <c r="Z91" s="5" t="str">
        <f t="shared" si="10"/>
        <v xml:space="preserve"> </v>
      </c>
      <c r="AA91" s="5" t="str">
        <f t="shared" si="11"/>
        <v xml:space="preserve"> </v>
      </c>
      <c r="AB91" s="40"/>
      <c r="AC91" s="40"/>
      <c r="AD91" s="40"/>
      <c r="AE91" s="111"/>
      <c r="AF91" s="111"/>
      <c r="AG91" s="111"/>
      <c r="AH91" s="111"/>
      <c r="AI91" s="111"/>
      <c r="AJ91" s="111"/>
      <c r="AK91" s="112"/>
      <c r="AL91" s="112"/>
      <c r="AM91" s="112"/>
      <c r="AN91" s="112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2:107" s="5" customFormat="1" ht="30" customHeight="1" x14ac:dyDescent="0.2">
      <c r="B92" s="83"/>
      <c r="C92" s="86"/>
      <c r="D92" s="87"/>
      <c r="E92" s="89"/>
      <c r="F92" s="115"/>
      <c r="G92" s="116"/>
      <c r="H92" s="91"/>
      <c r="I92" s="94"/>
      <c r="J92" s="95"/>
      <c r="K92" s="81"/>
      <c r="L92" s="100"/>
      <c r="M92" s="101"/>
      <c r="N92" s="101"/>
      <c r="O92" s="102" t="str">
        <f t="shared" si="6"/>
        <v xml:space="preserve"> </v>
      </c>
      <c r="P92" s="100"/>
      <c r="Q92" s="101"/>
      <c r="R92" s="101"/>
      <c r="S92" s="102" t="str">
        <f t="shared" si="7"/>
        <v xml:space="preserve"> </v>
      </c>
      <c r="T92" s="104" t="str">
        <f t="shared" si="8"/>
        <v/>
      </c>
      <c r="U92" s="105" t="s">
        <v>131</v>
      </c>
      <c r="V92" s="149" t="str">
        <f>IF(H92=0," ",IF(E92="H",IF(AND(H92&gt;2006,H92&lt;2010),VLOOKUP(K92,Minimas!$A$15:$C$29,3),IF(AND(H92&gt;2009,H92&lt;2012),VLOOKUP(K92,Minimas!$A$15:$C$29,2),"ERREUR")),IF(AND(H92&gt;2006,H92&lt;2010),VLOOKUP(K92,Minimas!$H$15:J$29,3),IF(AND(H92&gt;2009,H92&lt;2012),VLOOKUP(K92,Minimas!$H$15:$J$29,2),"ERREUR"))))</f>
        <v xml:space="preserve"> </v>
      </c>
      <c r="W92" s="150" t="str">
        <f t="shared" si="9"/>
        <v/>
      </c>
      <c r="X92" s="42"/>
      <c r="Y92" s="42"/>
      <c r="Z92" s="5" t="str">
        <f t="shared" si="10"/>
        <v xml:space="preserve"> </v>
      </c>
      <c r="AA92" s="5" t="str">
        <f t="shared" si="11"/>
        <v xml:space="preserve"> </v>
      </c>
      <c r="AB92" s="40"/>
      <c r="AC92" s="40"/>
      <c r="AD92" s="40"/>
      <c r="AE92" s="111"/>
      <c r="AF92" s="111"/>
      <c r="AG92" s="111"/>
      <c r="AH92" s="111"/>
      <c r="AI92" s="111"/>
      <c r="AJ92" s="111"/>
      <c r="AK92" s="112"/>
      <c r="AL92" s="112"/>
      <c r="AM92" s="112"/>
      <c r="AN92" s="112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2:107" s="5" customFormat="1" ht="30" customHeight="1" x14ac:dyDescent="0.2">
      <c r="B93" s="83"/>
      <c r="C93" s="86"/>
      <c r="D93" s="87"/>
      <c r="E93" s="89"/>
      <c r="F93" s="115"/>
      <c r="G93" s="116"/>
      <c r="H93" s="91"/>
      <c r="I93" s="94"/>
      <c r="J93" s="95"/>
      <c r="K93" s="81"/>
      <c r="L93" s="100"/>
      <c r="M93" s="101"/>
      <c r="N93" s="101"/>
      <c r="O93" s="102" t="str">
        <f t="shared" si="6"/>
        <v xml:space="preserve"> </v>
      </c>
      <c r="P93" s="100"/>
      <c r="Q93" s="101"/>
      <c r="R93" s="101"/>
      <c r="S93" s="102" t="str">
        <f t="shared" si="7"/>
        <v xml:space="preserve"> </v>
      </c>
      <c r="T93" s="104" t="str">
        <f t="shared" si="8"/>
        <v/>
      </c>
      <c r="U93" s="105" t="s">
        <v>131</v>
      </c>
      <c r="V93" s="149" t="str">
        <f>IF(H93=0," ",IF(E93="H",IF(AND(H93&gt;2006,H93&lt;2010),VLOOKUP(K93,Minimas!$A$15:$C$29,3),IF(AND(H93&gt;2009,H93&lt;2012),VLOOKUP(K93,Minimas!$A$15:$C$29,2),"ERREUR")),IF(AND(H93&gt;2006,H93&lt;2010),VLOOKUP(K93,Minimas!$H$15:J$29,3),IF(AND(H93&gt;2009,H93&lt;2012),VLOOKUP(K93,Minimas!$H$15:$J$29,2),"ERREUR"))))</f>
        <v xml:space="preserve"> </v>
      </c>
      <c r="W93" s="150" t="str">
        <f t="shared" si="9"/>
        <v/>
      </c>
      <c r="X93" s="42"/>
      <c r="Y93" s="42"/>
      <c r="Z93" s="5" t="str">
        <f t="shared" si="10"/>
        <v xml:space="preserve"> </v>
      </c>
      <c r="AA93" s="5" t="str">
        <f t="shared" si="11"/>
        <v xml:space="preserve"> </v>
      </c>
      <c r="AB93" s="40"/>
      <c r="AC93" s="40"/>
      <c r="AD93" s="40"/>
      <c r="AE93" s="111"/>
      <c r="AF93" s="111"/>
      <c r="AG93" s="111"/>
      <c r="AH93" s="111"/>
      <c r="AI93" s="111"/>
      <c r="AJ93" s="111"/>
      <c r="AK93" s="112"/>
      <c r="AL93" s="112"/>
      <c r="AM93" s="112"/>
      <c r="AN93" s="112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2:107" s="5" customFormat="1" ht="30" customHeight="1" x14ac:dyDescent="0.2">
      <c r="B94" s="83"/>
      <c r="C94" s="86"/>
      <c r="D94" s="87"/>
      <c r="E94" s="89"/>
      <c r="F94" s="115"/>
      <c r="G94" s="116"/>
      <c r="H94" s="91"/>
      <c r="I94" s="94"/>
      <c r="J94" s="95"/>
      <c r="K94" s="81"/>
      <c r="L94" s="100"/>
      <c r="M94" s="101"/>
      <c r="N94" s="101"/>
      <c r="O94" s="102" t="str">
        <f t="shared" si="6"/>
        <v xml:space="preserve"> </v>
      </c>
      <c r="P94" s="100"/>
      <c r="Q94" s="101"/>
      <c r="R94" s="101"/>
      <c r="S94" s="102" t="str">
        <f t="shared" si="7"/>
        <v xml:space="preserve"> </v>
      </c>
      <c r="T94" s="104" t="str">
        <f t="shared" si="8"/>
        <v/>
      </c>
      <c r="U94" s="105" t="s">
        <v>131</v>
      </c>
      <c r="V94" s="149" t="str">
        <f>IF(H94=0," ",IF(E94="H",IF(AND(H94&gt;2006,H94&lt;2010),VLOOKUP(K94,Minimas!$A$15:$C$29,3),IF(AND(H94&gt;2009,H94&lt;2012),VLOOKUP(K94,Minimas!$A$15:$C$29,2),"ERREUR")),IF(AND(H94&gt;2006,H94&lt;2010),VLOOKUP(K94,Minimas!$H$15:J$29,3),IF(AND(H94&gt;2009,H94&lt;2012),VLOOKUP(K94,Minimas!$H$15:$J$29,2),"ERREUR"))))</f>
        <v xml:space="preserve"> </v>
      </c>
      <c r="W94" s="150" t="str">
        <f t="shared" si="9"/>
        <v/>
      </c>
      <c r="X94" s="42"/>
      <c r="Y94" s="42"/>
      <c r="Z94" s="5" t="str">
        <f t="shared" si="10"/>
        <v xml:space="preserve"> </v>
      </c>
      <c r="AA94" s="5" t="str">
        <f t="shared" si="11"/>
        <v xml:space="preserve"> </v>
      </c>
      <c r="AB94" s="40"/>
      <c r="AC94" s="40"/>
      <c r="AD94" s="40"/>
      <c r="AE94" s="111"/>
      <c r="AF94" s="111"/>
      <c r="AG94" s="111"/>
      <c r="AH94" s="111"/>
      <c r="AI94" s="111"/>
      <c r="AJ94" s="111"/>
      <c r="AK94" s="112"/>
      <c r="AL94" s="112"/>
      <c r="AM94" s="112"/>
      <c r="AN94" s="112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2:107" s="5" customFormat="1" ht="30" customHeight="1" x14ac:dyDescent="0.2">
      <c r="B95" s="83"/>
      <c r="C95" s="86"/>
      <c r="D95" s="87"/>
      <c r="E95" s="89"/>
      <c r="F95" s="115"/>
      <c r="G95" s="116"/>
      <c r="H95" s="91"/>
      <c r="I95" s="94"/>
      <c r="J95" s="95"/>
      <c r="K95" s="81"/>
      <c r="L95" s="100"/>
      <c r="M95" s="101"/>
      <c r="N95" s="101"/>
      <c r="O95" s="102" t="str">
        <f t="shared" si="6"/>
        <v xml:space="preserve"> </v>
      </c>
      <c r="P95" s="100"/>
      <c r="Q95" s="101"/>
      <c r="R95" s="101"/>
      <c r="S95" s="102" t="str">
        <f t="shared" si="7"/>
        <v xml:space="preserve"> </v>
      </c>
      <c r="T95" s="104" t="str">
        <f t="shared" si="8"/>
        <v/>
      </c>
      <c r="U95" s="105" t="s">
        <v>131</v>
      </c>
      <c r="V95" s="149" t="str">
        <f>IF(H95=0," ",IF(E95="H",IF(AND(H95&gt;2006,H95&lt;2010),VLOOKUP(K95,Minimas!$A$15:$C$29,3),IF(AND(H95&gt;2009,H95&lt;2012),VLOOKUP(K95,Minimas!$A$15:$C$29,2),"ERREUR")),IF(AND(H95&gt;2006,H95&lt;2010),VLOOKUP(K95,Minimas!$H$15:J$29,3),IF(AND(H95&gt;2009,H95&lt;2012),VLOOKUP(K95,Minimas!$H$15:$J$29,2),"ERREUR"))))</f>
        <v xml:space="preserve"> </v>
      </c>
      <c r="W95" s="150" t="str">
        <f t="shared" si="9"/>
        <v/>
      </c>
      <c r="X95" s="42"/>
      <c r="Y95" s="42"/>
      <c r="Z95" s="5" t="str">
        <f t="shared" si="10"/>
        <v xml:space="preserve"> </v>
      </c>
      <c r="AA95" s="5" t="str">
        <f t="shared" si="11"/>
        <v xml:space="preserve"> </v>
      </c>
      <c r="AB95" s="40"/>
      <c r="AC95" s="40"/>
      <c r="AD95" s="40"/>
      <c r="AE95" s="111"/>
      <c r="AF95" s="111"/>
      <c r="AG95" s="111"/>
      <c r="AH95" s="111"/>
      <c r="AI95" s="111"/>
      <c r="AJ95" s="111"/>
      <c r="AK95" s="112"/>
      <c r="AL95" s="112"/>
      <c r="AM95" s="112"/>
      <c r="AN95" s="112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</row>
    <row r="96" spans="2:107" s="5" customFormat="1" ht="30" customHeight="1" x14ac:dyDescent="0.2">
      <c r="B96" s="83"/>
      <c r="C96" s="86"/>
      <c r="D96" s="87"/>
      <c r="E96" s="89"/>
      <c r="F96" s="115"/>
      <c r="G96" s="116"/>
      <c r="H96" s="91"/>
      <c r="I96" s="94"/>
      <c r="J96" s="95"/>
      <c r="K96" s="81"/>
      <c r="L96" s="100"/>
      <c r="M96" s="101"/>
      <c r="N96" s="101"/>
      <c r="O96" s="102" t="str">
        <f t="shared" si="6"/>
        <v xml:space="preserve"> </v>
      </c>
      <c r="P96" s="100"/>
      <c r="Q96" s="101"/>
      <c r="R96" s="101"/>
      <c r="S96" s="102" t="str">
        <f t="shared" si="7"/>
        <v xml:space="preserve"> </v>
      </c>
      <c r="T96" s="104" t="str">
        <f t="shared" si="8"/>
        <v/>
      </c>
      <c r="U96" s="105" t="s">
        <v>131</v>
      </c>
      <c r="V96" s="149" t="str">
        <f>IF(H96=0," ",IF(E96="H",IF(AND(H96&gt;2006,H96&lt;2010),VLOOKUP(K96,Minimas!$A$15:$C$29,3),IF(AND(H96&gt;2009,H96&lt;2012),VLOOKUP(K96,Minimas!$A$15:$C$29,2),"ERREUR")),IF(AND(H96&gt;2006,H96&lt;2010),VLOOKUP(K96,Minimas!$H$15:J$29,3),IF(AND(H96&gt;2009,H96&lt;2012),VLOOKUP(K96,Minimas!$H$15:$J$29,2),"ERREUR"))))</f>
        <v xml:space="preserve"> </v>
      </c>
      <c r="W96" s="150" t="str">
        <f t="shared" si="9"/>
        <v/>
      </c>
      <c r="X96" s="42"/>
      <c r="Y96" s="42"/>
      <c r="Z96" s="5" t="str">
        <f t="shared" si="10"/>
        <v xml:space="preserve"> </v>
      </c>
      <c r="AA96" s="5" t="str">
        <f t="shared" si="11"/>
        <v xml:space="preserve"> </v>
      </c>
      <c r="AB96" s="40"/>
      <c r="AC96" s="40"/>
      <c r="AD96" s="40"/>
      <c r="AE96" s="111"/>
      <c r="AF96" s="111"/>
      <c r="AG96" s="111"/>
      <c r="AH96" s="111"/>
      <c r="AI96" s="111"/>
      <c r="AJ96" s="111"/>
      <c r="AK96" s="112"/>
      <c r="AL96" s="112"/>
      <c r="AM96" s="112"/>
      <c r="AN96" s="112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</row>
    <row r="97" spans="2:107" s="5" customFormat="1" ht="30" customHeight="1" x14ac:dyDescent="0.2">
      <c r="B97" s="83"/>
      <c r="C97" s="86"/>
      <c r="D97" s="87"/>
      <c r="E97" s="89"/>
      <c r="F97" s="115"/>
      <c r="G97" s="116"/>
      <c r="H97" s="91"/>
      <c r="I97" s="94"/>
      <c r="J97" s="95"/>
      <c r="K97" s="81"/>
      <c r="L97" s="100"/>
      <c r="M97" s="101"/>
      <c r="N97" s="101"/>
      <c r="O97" s="102" t="str">
        <f t="shared" si="6"/>
        <v xml:space="preserve"> </v>
      </c>
      <c r="P97" s="100"/>
      <c r="Q97" s="101"/>
      <c r="R97" s="101"/>
      <c r="S97" s="102" t="str">
        <f t="shared" si="7"/>
        <v xml:space="preserve"> </v>
      </c>
      <c r="T97" s="104" t="str">
        <f t="shared" si="8"/>
        <v/>
      </c>
      <c r="U97" s="105" t="s">
        <v>131</v>
      </c>
      <c r="V97" s="149" t="str">
        <f>IF(H97=0," ",IF(E97="H",IF(AND(H97&gt;2006,H97&lt;2010),VLOOKUP(K97,Minimas!$A$15:$C$29,3),IF(AND(H97&gt;2009,H97&lt;2012),VLOOKUP(K97,Minimas!$A$15:$C$29,2),"ERREUR")),IF(AND(H97&gt;2006,H97&lt;2010),VLOOKUP(K97,Minimas!$H$15:J$29,3),IF(AND(H97&gt;2009,H97&lt;2012),VLOOKUP(K97,Minimas!$H$15:$J$29,2),"ERREUR"))))</f>
        <v xml:space="preserve"> </v>
      </c>
      <c r="W97" s="150" t="str">
        <f t="shared" si="9"/>
        <v/>
      </c>
      <c r="X97" s="42"/>
      <c r="Y97" s="42"/>
      <c r="Z97" s="5" t="str">
        <f t="shared" si="10"/>
        <v xml:space="preserve"> </v>
      </c>
      <c r="AA97" s="5" t="str">
        <f t="shared" si="11"/>
        <v xml:space="preserve"> </v>
      </c>
      <c r="AB97" s="40"/>
      <c r="AC97" s="40"/>
      <c r="AD97" s="40"/>
      <c r="AE97" s="111"/>
      <c r="AF97" s="111"/>
      <c r="AG97" s="111"/>
      <c r="AH97" s="111"/>
      <c r="AI97" s="111"/>
      <c r="AJ97" s="111"/>
      <c r="AK97" s="112"/>
      <c r="AL97" s="112"/>
      <c r="AM97" s="112"/>
      <c r="AN97" s="112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</row>
    <row r="98" spans="2:107" s="5" customFormat="1" ht="30" customHeight="1" x14ac:dyDescent="0.2">
      <c r="B98" s="83"/>
      <c r="C98" s="86"/>
      <c r="D98" s="87"/>
      <c r="E98" s="89"/>
      <c r="F98" s="115"/>
      <c r="G98" s="116"/>
      <c r="H98" s="91"/>
      <c r="I98" s="94"/>
      <c r="J98" s="95"/>
      <c r="K98" s="81"/>
      <c r="L98" s="100"/>
      <c r="M98" s="101"/>
      <c r="N98" s="101"/>
      <c r="O98" s="102" t="str">
        <f t="shared" si="6"/>
        <v xml:space="preserve"> </v>
      </c>
      <c r="P98" s="100"/>
      <c r="Q98" s="101"/>
      <c r="R98" s="101"/>
      <c r="S98" s="102" t="str">
        <f t="shared" si="7"/>
        <v xml:space="preserve"> </v>
      </c>
      <c r="T98" s="104" t="str">
        <f t="shared" si="8"/>
        <v/>
      </c>
      <c r="U98" s="105" t="s">
        <v>131</v>
      </c>
      <c r="V98" s="149" t="str">
        <f>IF(H98=0," ",IF(E98="H",IF(AND(H98&gt;2006,H98&lt;2010),VLOOKUP(K98,Minimas!$A$15:$C$29,3),IF(AND(H98&gt;2009,H98&lt;2012),VLOOKUP(K98,Minimas!$A$15:$C$29,2),"ERREUR")),IF(AND(H98&gt;2006,H98&lt;2010),VLOOKUP(K98,Minimas!$H$15:J$29,3),IF(AND(H98&gt;2009,H98&lt;2012),VLOOKUP(K98,Minimas!$H$15:$J$29,2),"ERREUR"))))</f>
        <v xml:space="preserve"> </v>
      </c>
      <c r="W98" s="150" t="str">
        <f t="shared" si="9"/>
        <v/>
      </c>
      <c r="X98" s="42"/>
      <c r="Y98" s="42"/>
      <c r="Z98" s="5" t="str">
        <f t="shared" si="10"/>
        <v xml:space="preserve"> </v>
      </c>
      <c r="AA98" s="5" t="str">
        <f t="shared" si="11"/>
        <v xml:space="preserve"> </v>
      </c>
      <c r="AB98" s="40"/>
      <c r="AC98" s="40"/>
      <c r="AD98" s="40"/>
      <c r="AE98" s="111"/>
      <c r="AF98" s="111"/>
      <c r="AG98" s="111"/>
      <c r="AH98" s="111"/>
      <c r="AI98" s="111"/>
      <c r="AJ98" s="111"/>
      <c r="AK98" s="112"/>
      <c r="AL98" s="112"/>
      <c r="AM98" s="112"/>
      <c r="AN98" s="112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</row>
    <row r="99" spans="2:107" s="5" customFormat="1" ht="30" customHeight="1" x14ac:dyDescent="0.2">
      <c r="B99" s="83"/>
      <c r="C99" s="86"/>
      <c r="D99" s="87"/>
      <c r="E99" s="89"/>
      <c r="F99" s="115"/>
      <c r="G99" s="116"/>
      <c r="H99" s="91"/>
      <c r="I99" s="94"/>
      <c r="J99" s="95"/>
      <c r="K99" s="81"/>
      <c r="L99" s="100"/>
      <c r="M99" s="101"/>
      <c r="N99" s="101"/>
      <c r="O99" s="102" t="str">
        <f t="shared" si="6"/>
        <v xml:space="preserve"> </v>
      </c>
      <c r="P99" s="100"/>
      <c r="Q99" s="101"/>
      <c r="R99" s="101"/>
      <c r="S99" s="102" t="str">
        <f t="shared" si="7"/>
        <v xml:space="preserve"> </v>
      </c>
      <c r="T99" s="104" t="str">
        <f t="shared" si="8"/>
        <v/>
      </c>
      <c r="U99" s="105" t="s">
        <v>131</v>
      </c>
      <c r="V99" s="149" t="str">
        <f>IF(H99=0," ",IF(E99="H",IF(AND(H99&gt;2006,H99&lt;2010),VLOOKUP(K99,Minimas!$A$15:$C$29,3),IF(AND(H99&gt;2009,H99&lt;2012),VLOOKUP(K99,Minimas!$A$15:$C$29,2),"ERREUR")),IF(AND(H99&gt;2006,H99&lt;2010),VLOOKUP(K99,Minimas!$H$15:J$29,3),IF(AND(H99&gt;2009,H99&lt;2012),VLOOKUP(K99,Minimas!$H$15:$J$29,2),"ERREUR"))))</f>
        <v xml:space="preserve"> </v>
      </c>
      <c r="W99" s="150" t="str">
        <f t="shared" si="9"/>
        <v/>
      </c>
      <c r="X99" s="42"/>
      <c r="Y99" s="42"/>
      <c r="Z99" s="5" t="str">
        <f t="shared" si="10"/>
        <v xml:space="preserve"> </v>
      </c>
      <c r="AA99" s="5" t="str">
        <f t="shared" si="11"/>
        <v xml:space="preserve"> </v>
      </c>
      <c r="AB99" s="40"/>
      <c r="AC99" s="40"/>
      <c r="AD99" s="40"/>
      <c r="AE99" s="111"/>
      <c r="AF99" s="111"/>
      <c r="AG99" s="111"/>
      <c r="AH99" s="111"/>
      <c r="AI99" s="111"/>
      <c r="AJ99" s="111"/>
      <c r="AK99" s="112"/>
      <c r="AL99" s="112"/>
      <c r="AM99" s="112"/>
      <c r="AN99" s="112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2:107" s="5" customFormat="1" ht="30" customHeight="1" x14ac:dyDescent="0.2">
      <c r="B100" s="83"/>
      <c r="C100" s="86"/>
      <c r="D100" s="87"/>
      <c r="E100" s="89"/>
      <c r="F100" s="115"/>
      <c r="G100" s="116"/>
      <c r="H100" s="91"/>
      <c r="I100" s="94"/>
      <c r="J100" s="95"/>
      <c r="K100" s="81"/>
      <c r="L100" s="100"/>
      <c r="M100" s="101"/>
      <c r="N100" s="101"/>
      <c r="O100" s="102" t="str">
        <f t="shared" si="6"/>
        <v xml:space="preserve"> </v>
      </c>
      <c r="P100" s="100"/>
      <c r="Q100" s="101"/>
      <c r="R100" s="101"/>
      <c r="S100" s="102" t="str">
        <f t="shared" si="7"/>
        <v xml:space="preserve"> </v>
      </c>
      <c r="T100" s="104" t="str">
        <f t="shared" si="8"/>
        <v/>
      </c>
      <c r="U100" s="105" t="s">
        <v>131</v>
      </c>
      <c r="V100" s="149" t="str">
        <f>IF(H100=0," ",IF(E100="H",IF(AND(H100&gt;2006,H100&lt;2010),VLOOKUP(K100,Minimas!$A$15:$C$29,3),IF(AND(H100&gt;2009,H100&lt;2012),VLOOKUP(K100,Minimas!$A$15:$C$29,2),"ERREUR")),IF(AND(H100&gt;2006,H100&lt;2010),VLOOKUP(K100,Minimas!$H$15:J$29,3),IF(AND(H100&gt;2009,H100&lt;2012),VLOOKUP(K100,Minimas!$H$15:$J$29,2),"ERREUR"))))</f>
        <v xml:space="preserve"> </v>
      </c>
      <c r="W100" s="150" t="str">
        <f t="shared" si="9"/>
        <v/>
      </c>
      <c r="X100" s="42"/>
      <c r="Y100" s="42"/>
      <c r="Z100" s="5" t="str">
        <f t="shared" si="10"/>
        <v xml:space="preserve"> </v>
      </c>
      <c r="AA100" s="5" t="str">
        <f t="shared" si="11"/>
        <v xml:space="preserve"> </v>
      </c>
      <c r="AB100" s="40"/>
      <c r="AC100" s="40"/>
      <c r="AD100" s="40"/>
      <c r="AE100" s="111"/>
      <c r="AF100" s="111"/>
      <c r="AG100" s="111"/>
      <c r="AH100" s="111"/>
      <c r="AI100" s="111"/>
      <c r="AJ100" s="111"/>
      <c r="AK100" s="112"/>
      <c r="AL100" s="112"/>
      <c r="AM100" s="112"/>
      <c r="AN100" s="112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spans="2:107" s="5" customFormat="1" ht="30" customHeight="1" x14ac:dyDescent="0.2">
      <c r="B101" s="83"/>
      <c r="C101" s="86"/>
      <c r="D101" s="87"/>
      <c r="E101" s="89"/>
      <c r="F101" s="115"/>
      <c r="G101" s="116"/>
      <c r="H101" s="91"/>
      <c r="I101" s="94"/>
      <c r="J101" s="95"/>
      <c r="K101" s="81"/>
      <c r="L101" s="100"/>
      <c r="M101" s="101"/>
      <c r="N101" s="101"/>
      <c r="O101" s="102" t="str">
        <f t="shared" si="6"/>
        <v xml:space="preserve"> </v>
      </c>
      <c r="P101" s="100"/>
      <c r="Q101" s="101"/>
      <c r="R101" s="101"/>
      <c r="S101" s="102" t="str">
        <f t="shared" si="7"/>
        <v xml:space="preserve"> </v>
      </c>
      <c r="T101" s="104" t="str">
        <f t="shared" si="8"/>
        <v/>
      </c>
      <c r="U101" s="105" t="s">
        <v>131</v>
      </c>
      <c r="V101" s="149" t="str">
        <f>IF(H101=0," ",IF(E101="H",IF(AND(H101&gt;2006,H101&lt;2010),VLOOKUP(K101,Minimas!$A$15:$C$29,3),IF(AND(H101&gt;2009,H101&lt;2012),VLOOKUP(K101,Minimas!$A$15:$C$29,2),"ERREUR")),IF(AND(H101&gt;2006,H101&lt;2010),VLOOKUP(K101,Minimas!$H$15:J$29,3),IF(AND(H101&gt;2009,H101&lt;2012),VLOOKUP(K101,Minimas!$H$15:$J$29,2),"ERREUR"))))</f>
        <v xml:space="preserve"> </v>
      </c>
      <c r="W101" s="150" t="str">
        <f t="shared" si="9"/>
        <v/>
      </c>
      <c r="X101" s="42"/>
      <c r="Y101" s="42"/>
      <c r="Z101" s="5" t="str">
        <f t="shared" si="10"/>
        <v xml:space="preserve"> </v>
      </c>
      <c r="AA101" s="5" t="str">
        <f t="shared" si="11"/>
        <v xml:space="preserve"> </v>
      </c>
      <c r="AB101" s="40"/>
      <c r="AC101" s="40"/>
      <c r="AD101" s="40"/>
      <c r="AE101" s="111"/>
      <c r="AF101" s="111"/>
      <c r="AG101" s="111"/>
      <c r="AH101" s="111"/>
      <c r="AI101" s="111"/>
      <c r="AJ101" s="111"/>
      <c r="AK101" s="112"/>
      <c r="AL101" s="112"/>
      <c r="AM101" s="112"/>
      <c r="AN101" s="112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</row>
    <row r="102" spans="2:107" s="5" customFormat="1" ht="30" customHeight="1" x14ac:dyDescent="0.2">
      <c r="B102" s="83"/>
      <c r="C102" s="86"/>
      <c r="D102" s="87"/>
      <c r="E102" s="89"/>
      <c r="F102" s="115"/>
      <c r="G102" s="116"/>
      <c r="H102" s="91"/>
      <c r="I102" s="94"/>
      <c r="J102" s="95"/>
      <c r="K102" s="81"/>
      <c r="L102" s="100"/>
      <c r="M102" s="101"/>
      <c r="N102" s="101"/>
      <c r="O102" s="102" t="str">
        <f t="shared" si="6"/>
        <v xml:space="preserve"> </v>
      </c>
      <c r="P102" s="100"/>
      <c r="Q102" s="101"/>
      <c r="R102" s="101"/>
      <c r="S102" s="102" t="str">
        <f t="shared" si="7"/>
        <v xml:space="preserve"> </v>
      </c>
      <c r="T102" s="104" t="str">
        <f t="shared" si="8"/>
        <v/>
      </c>
      <c r="U102" s="105" t="s">
        <v>131</v>
      </c>
      <c r="V102" s="149" t="str">
        <f>IF(H102=0," ",IF(E102="H",IF(AND(H102&gt;2006,H102&lt;2010),VLOOKUP(K102,Minimas!$A$15:$C$29,3),IF(AND(H102&gt;2009,H102&lt;2012),VLOOKUP(K102,Minimas!$A$15:$C$29,2),"ERREUR")),IF(AND(H102&gt;2006,H102&lt;2010),VLOOKUP(K102,Minimas!$H$15:J$29,3),IF(AND(H102&gt;2009,H102&lt;2012),VLOOKUP(K102,Minimas!$H$15:$J$29,2),"ERREUR"))))</f>
        <v xml:space="preserve"> </v>
      </c>
      <c r="W102" s="150" t="str">
        <f t="shared" si="9"/>
        <v/>
      </c>
      <c r="X102" s="42"/>
      <c r="Y102" s="42"/>
      <c r="Z102" s="5" t="str">
        <f t="shared" si="10"/>
        <v xml:space="preserve"> </v>
      </c>
      <c r="AA102" s="5" t="str">
        <f t="shared" si="11"/>
        <v xml:space="preserve"> </v>
      </c>
      <c r="AB102" s="40"/>
      <c r="AC102" s="40"/>
      <c r="AD102" s="40"/>
      <c r="AE102" s="111"/>
      <c r="AF102" s="111"/>
      <c r="AG102" s="111"/>
      <c r="AH102" s="111"/>
      <c r="AI102" s="111"/>
      <c r="AJ102" s="111"/>
      <c r="AK102" s="112"/>
      <c r="AL102" s="112"/>
      <c r="AM102" s="112"/>
      <c r="AN102" s="112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</row>
    <row r="103" spans="2:107" s="5" customFormat="1" ht="30" customHeight="1" x14ac:dyDescent="0.2">
      <c r="B103" s="83"/>
      <c r="C103" s="86"/>
      <c r="D103" s="87"/>
      <c r="E103" s="89"/>
      <c r="F103" s="115"/>
      <c r="G103" s="116"/>
      <c r="H103" s="91"/>
      <c r="I103" s="94"/>
      <c r="J103" s="95"/>
      <c r="K103" s="81"/>
      <c r="L103" s="100"/>
      <c r="M103" s="101"/>
      <c r="N103" s="101"/>
      <c r="O103" s="102" t="str">
        <f t="shared" si="6"/>
        <v xml:space="preserve"> </v>
      </c>
      <c r="P103" s="100"/>
      <c r="Q103" s="101"/>
      <c r="R103" s="101"/>
      <c r="S103" s="102" t="str">
        <f t="shared" si="7"/>
        <v xml:space="preserve"> </v>
      </c>
      <c r="T103" s="104" t="str">
        <f t="shared" si="8"/>
        <v/>
      </c>
      <c r="U103" s="105" t="s">
        <v>131</v>
      </c>
      <c r="V103" s="149" t="str">
        <f>IF(H103=0," ",IF(E103="H",IF(AND(H103&gt;2006,H103&lt;2010),VLOOKUP(K103,Minimas!$A$15:$C$29,3),IF(AND(H103&gt;2009,H103&lt;2012),VLOOKUP(K103,Minimas!$A$15:$C$29,2),"ERREUR")),IF(AND(H103&gt;2006,H103&lt;2010),VLOOKUP(K103,Minimas!$H$15:J$29,3),IF(AND(H103&gt;2009,H103&lt;2012),VLOOKUP(K103,Minimas!$H$15:$J$29,2),"ERREUR"))))</f>
        <v xml:space="preserve"> </v>
      </c>
      <c r="W103" s="150" t="str">
        <f t="shared" si="9"/>
        <v/>
      </c>
      <c r="X103" s="42"/>
      <c r="Y103" s="42"/>
      <c r="Z103" s="5" t="str">
        <f t="shared" si="10"/>
        <v xml:space="preserve"> </v>
      </c>
      <c r="AA103" s="5" t="str">
        <f t="shared" si="11"/>
        <v xml:space="preserve"> </v>
      </c>
      <c r="AB103" s="40"/>
      <c r="AC103" s="40"/>
      <c r="AD103" s="40"/>
      <c r="AE103" s="111"/>
      <c r="AF103" s="111"/>
      <c r="AG103" s="111"/>
      <c r="AH103" s="111"/>
      <c r="AI103" s="111"/>
      <c r="AJ103" s="111"/>
      <c r="AK103" s="112"/>
      <c r="AL103" s="112"/>
      <c r="AM103" s="112"/>
      <c r="AN103" s="112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</row>
    <row r="104" spans="2:107" s="5" customFormat="1" ht="30" customHeight="1" x14ac:dyDescent="0.2">
      <c r="B104" s="83"/>
      <c r="C104" s="86"/>
      <c r="D104" s="87"/>
      <c r="E104" s="89"/>
      <c r="F104" s="115"/>
      <c r="G104" s="116"/>
      <c r="H104" s="91"/>
      <c r="I104" s="94"/>
      <c r="J104" s="95"/>
      <c r="K104" s="81"/>
      <c r="L104" s="100"/>
      <c r="M104" s="101"/>
      <c r="N104" s="101"/>
      <c r="O104" s="102" t="str">
        <f t="shared" si="6"/>
        <v xml:space="preserve"> </v>
      </c>
      <c r="P104" s="100"/>
      <c r="Q104" s="101"/>
      <c r="R104" s="101"/>
      <c r="S104" s="102" t="str">
        <f t="shared" si="7"/>
        <v xml:space="preserve"> </v>
      </c>
      <c r="T104" s="104" t="str">
        <f t="shared" si="8"/>
        <v/>
      </c>
      <c r="U104" s="105" t="s">
        <v>131</v>
      </c>
      <c r="V104" s="149" t="str">
        <f>IF(H104=0," ",IF(E104="H",IF(AND(H104&gt;2006,H104&lt;2010),VLOOKUP(K104,Minimas!$A$15:$C$29,3),IF(AND(H104&gt;2009,H104&lt;2012),VLOOKUP(K104,Minimas!$A$15:$C$29,2),"ERREUR")),IF(AND(H104&gt;2006,H104&lt;2010),VLOOKUP(K104,Minimas!$H$15:J$29,3),IF(AND(H104&gt;2009,H104&lt;2012),VLOOKUP(K104,Minimas!$H$15:$J$29,2),"ERREUR"))))</f>
        <v xml:space="preserve"> </v>
      </c>
      <c r="W104" s="150" t="str">
        <f t="shared" si="9"/>
        <v/>
      </c>
      <c r="X104" s="42"/>
      <c r="Y104" s="42"/>
      <c r="Z104" s="5" t="str">
        <f t="shared" si="10"/>
        <v xml:space="preserve"> </v>
      </c>
      <c r="AA104" s="5" t="str">
        <f t="shared" si="11"/>
        <v xml:space="preserve"> </v>
      </c>
      <c r="AB104" s="40"/>
      <c r="AC104" s="40"/>
      <c r="AD104" s="40"/>
      <c r="AE104" s="111"/>
      <c r="AF104" s="111"/>
      <c r="AG104" s="111"/>
      <c r="AH104" s="111"/>
      <c r="AI104" s="111"/>
      <c r="AJ104" s="111"/>
      <c r="AK104" s="112"/>
      <c r="AL104" s="112"/>
      <c r="AM104" s="112"/>
      <c r="AN104" s="112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</row>
    <row r="105" spans="2:107" s="5" customFormat="1" ht="30" customHeight="1" x14ac:dyDescent="0.2">
      <c r="B105" s="83"/>
      <c r="C105" s="86"/>
      <c r="D105" s="87"/>
      <c r="E105" s="89"/>
      <c r="F105" s="115"/>
      <c r="G105" s="116"/>
      <c r="H105" s="91"/>
      <c r="I105" s="94"/>
      <c r="J105" s="95"/>
      <c r="K105" s="81"/>
      <c r="L105" s="100"/>
      <c r="M105" s="101"/>
      <c r="N105" s="101"/>
      <c r="O105" s="102" t="str">
        <f t="shared" si="6"/>
        <v xml:space="preserve"> </v>
      </c>
      <c r="P105" s="100"/>
      <c r="Q105" s="101"/>
      <c r="R105" s="101"/>
      <c r="S105" s="102" t="str">
        <f t="shared" si="7"/>
        <v xml:space="preserve"> </v>
      </c>
      <c r="T105" s="104" t="str">
        <f t="shared" si="8"/>
        <v/>
      </c>
      <c r="U105" s="105" t="s">
        <v>131</v>
      </c>
      <c r="V105" s="149" t="str">
        <f>IF(H105=0," ",IF(E105="H",IF(AND(H105&gt;2006,H105&lt;2010),VLOOKUP(K105,Minimas!$A$15:$C$29,3),IF(AND(H105&gt;2009,H105&lt;2012),VLOOKUP(K105,Minimas!$A$15:$C$29,2),"ERREUR")),IF(AND(H105&gt;2006,H105&lt;2010),VLOOKUP(K105,Minimas!$H$15:J$29,3),IF(AND(H105&gt;2009,H105&lt;2012),VLOOKUP(K105,Minimas!$H$15:$J$29,2),"ERREUR"))))</f>
        <v xml:space="preserve"> </v>
      </c>
      <c r="W105" s="150" t="str">
        <f t="shared" si="9"/>
        <v/>
      </c>
      <c r="X105" s="42"/>
      <c r="Y105" s="42"/>
      <c r="Z105" s="5" t="str">
        <f t="shared" si="10"/>
        <v xml:space="preserve"> </v>
      </c>
      <c r="AA105" s="5" t="str">
        <f t="shared" si="11"/>
        <v xml:space="preserve"> </v>
      </c>
      <c r="AB105" s="40"/>
      <c r="AC105" s="40"/>
      <c r="AD105" s="40"/>
      <c r="AE105" s="111"/>
      <c r="AF105" s="111"/>
      <c r="AG105" s="111"/>
      <c r="AH105" s="111"/>
      <c r="AI105" s="111"/>
      <c r="AJ105" s="111"/>
      <c r="AK105" s="112"/>
      <c r="AL105" s="112"/>
      <c r="AM105" s="112"/>
      <c r="AN105" s="112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</row>
    <row r="106" spans="2:107" s="5" customFormat="1" ht="30" customHeight="1" x14ac:dyDescent="0.2">
      <c r="B106" s="83"/>
      <c r="C106" s="86"/>
      <c r="D106" s="87"/>
      <c r="E106" s="89"/>
      <c r="F106" s="115"/>
      <c r="G106" s="116"/>
      <c r="H106" s="91"/>
      <c r="I106" s="94"/>
      <c r="J106" s="95"/>
      <c r="K106" s="81"/>
      <c r="L106" s="100"/>
      <c r="M106" s="101"/>
      <c r="N106" s="101"/>
      <c r="O106" s="102" t="str">
        <f t="shared" si="6"/>
        <v xml:space="preserve"> </v>
      </c>
      <c r="P106" s="100"/>
      <c r="Q106" s="101"/>
      <c r="R106" s="101"/>
      <c r="S106" s="102" t="str">
        <f t="shared" si="7"/>
        <v xml:space="preserve"> </v>
      </c>
      <c r="T106" s="104" t="str">
        <f t="shared" si="8"/>
        <v/>
      </c>
      <c r="U106" s="105" t="s">
        <v>131</v>
      </c>
      <c r="V106" s="149" t="str">
        <f>IF(H106=0," ",IF(E106="H",IF(AND(H106&gt;2006,H106&lt;2010),VLOOKUP(K106,Minimas!$A$15:$C$29,3),IF(AND(H106&gt;2009,H106&lt;2012),VLOOKUP(K106,Minimas!$A$15:$C$29,2),"ERREUR")),IF(AND(H106&gt;2006,H106&lt;2010),VLOOKUP(K106,Minimas!$H$15:J$29,3),IF(AND(H106&gt;2009,H106&lt;2012),VLOOKUP(K106,Minimas!$H$15:$J$29,2),"ERREUR"))))</f>
        <v xml:space="preserve"> </v>
      </c>
      <c r="W106" s="150" t="str">
        <f t="shared" si="9"/>
        <v/>
      </c>
      <c r="X106" s="42"/>
      <c r="Y106" s="42"/>
      <c r="Z106" s="5" t="str">
        <f t="shared" si="10"/>
        <v xml:space="preserve"> </v>
      </c>
      <c r="AA106" s="5" t="str">
        <f t="shared" si="11"/>
        <v xml:space="preserve"> </v>
      </c>
      <c r="AB106" s="40"/>
      <c r="AC106" s="40"/>
      <c r="AD106" s="40"/>
      <c r="AE106" s="111"/>
      <c r="AF106" s="111"/>
      <c r="AG106" s="111"/>
      <c r="AH106" s="111"/>
      <c r="AI106" s="111"/>
      <c r="AJ106" s="111"/>
      <c r="AK106" s="112"/>
      <c r="AL106" s="112"/>
      <c r="AM106" s="112"/>
      <c r="AN106" s="112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</row>
    <row r="107" spans="2:107" s="5" customFormat="1" ht="30" customHeight="1" x14ac:dyDescent="0.2">
      <c r="B107" s="83"/>
      <c r="C107" s="86"/>
      <c r="D107" s="87"/>
      <c r="E107" s="89"/>
      <c r="F107" s="115"/>
      <c r="G107" s="116"/>
      <c r="H107" s="91"/>
      <c r="I107" s="94"/>
      <c r="J107" s="95"/>
      <c r="K107" s="81"/>
      <c r="L107" s="100"/>
      <c r="M107" s="101"/>
      <c r="N107" s="101"/>
      <c r="O107" s="102" t="str">
        <f t="shared" si="6"/>
        <v xml:space="preserve"> </v>
      </c>
      <c r="P107" s="100"/>
      <c r="Q107" s="101"/>
      <c r="R107" s="101"/>
      <c r="S107" s="102" t="str">
        <f t="shared" si="7"/>
        <v xml:space="preserve"> </v>
      </c>
      <c r="T107" s="104" t="str">
        <f t="shared" si="8"/>
        <v/>
      </c>
      <c r="U107" s="105" t="s">
        <v>131</v>
      </c>
      <c r="V107" s="149" t="str">
        <f>IF(H107=0," ",IF(E107="H",IF(AND(H107&gt;2006,H107&lt;2010),VLOOKUP(K107,Minimas!$A$15:$C$29,3),IF(AND(H107&gt;2009,H107&lt;2012),VLOOKUP(K107,Minimas!$A$15:$C$29,2),"ERREUR")),IF(AND(H107&gt;2006,H107&lt;2010),VLOOKUP(K107,Minimas!$H$15:J$29,3),IF(AND(H107&gt;2009,H107&lt;2012),VLOOKUP(K107,Minimas!$H$15:$J$29,2),"ERREUR"))))</f>
        <v xml:space="preserve"> </v>
      </c>
      <c r="W107" s="150" t="str">
        <f t="shared" si="9"/>
        <v/>
      </c>
      <c r="X107" s="42"/>
      <c r="Y107" s="42"/>
      <c r="Z107" s="5" t="str">
        <f t="shared" si="10"/>
        <v xml:space="preserve"> </v>
      </c>
      <c r="AA107" s="5" t="str">
        <f t="shared" si="11"/>
        <v xml:space="preserve"> </v>
      </c>
      <c r="AB107" s="40"/>
      <c r="AC107" s="40"/>
      <c r="AD107" s="40"/>
      <c r="AE107" s="111"/>
      <c r="AF107" s="111"/>
      <c r="AG107" s="111"/>
      <c r="AH107" s="111"/>
      <c r="AI107" s="111"/>
      <c r="AJ107" s="111"/>
      <c r="AK107" s="112"/>
      <c r="AL107" s="112"/>
      <c r="AM107" s="112"/>
      <c r="AN107" s="112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</row>
    <row r="108" spans="2:107" s="5" customFormat="1" ht="30" customHeight="1" x14ac:dyDescent="0.2">
      <c r="B108" s="83"/>
      <c r="C108" s="86"/>
      <c r="D108" s="87"/>
      <c r="E108" s="89"/>
      <c r="F108" s="115"/>
      <c r="G108" s="116"/>
      <c r="H108" s="91"/>
      <c r="I108" s="94"/>
      <c r="J108" s="95"/>
      <c r="K108" s="81"/>
      <c r="L108" s="100"/>
      <c r="M108" s="101"/>
      <c r="N108" s="101"/>
      <c r="O108" s="102" t="str">
        <f t="shared" si="6"/>
        <v xml:space="preserve"> </v>
      </c>
      <c r="P108" s="100"/>
      <c r="Q108" s="101"/>
      <c r="R108" s="101"/>
      <c r="S108" s="102" t="str">
        <f t="shared" si="7"/>
        <v xml:space="preserve"> </v>
      </c>
      <c r="T108" s="104" t="str">
        <f t="shared" si="8"/>
        <v/>
      </c>
      <c r="U108" s="105" t="s">
        <v>131</v>
      </c>
      <c r="V108" s="149" t="str">
        <f>IF(H108=0," ",IF(E108="H",IF(AND(H108&gt;2006,H108&lt;2010),VLOOKUP(K108,Minimas!$A$15:$C$29,3),IF(AND(H108&gt;2009,H108&lt;2012),VLOOKUP(K108,Minimas!$A$15:$C$29,2),"ERREUR")),IF(AND(H108&gt;2006,H108&lt;2010),VLOOKUP(K108,Minimas!$H$15:J$29,3),IF(AND(H108&gt;2009,H108&lt;2012),VLOOKUP(K108,Minimas!$H$15:$J$29,2),"ERREUR"))))</f>
        <v xml:space="preserve"> </v>
      </c>
      <c r="W108" s="150" t="str">
        <f t="shared" si="9"/>
        <v/>
      </c>
      <c r="X108" s="42"/>
      <c r="Y108" s="42"/>
      <c r="Z108" s="5" t="str">
        <f t="shared" si="10"/>
        <v xml:space="preserve"> </v>
      </c>
      <c r="AA108" s="5" t="str">
        <f t="shared" si="11"/>
        <v xml:space="preserve"> </v>
      </c>
      <c r="AB108" s="40"/>
      <c r="AC108" s="40"/>
      <c r="AD108" s="40"/>
      <c r="AE108" s="111"/>
      <c r="AF108" s="111"/>
      <c r="AG108" s="111"/>
      <c r="AH108" s="111"/>
      <c r="AI108" s="111"/>
      <c r="AJ108" s="111"/>
      <c r="AK108" s="112"/>
      <c r="AL108" s="112"/>
      <c r="AM108" s="112"/>
      <c r="AN108" s="112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2:107" s="5" customFormat="1" ht="30" customHeight="1" x14ac:dyDescent="0.2">
      <c r="B109" s="83"/>
      <c r="C109" s="86"/>
      <c r="D109" s="87"/>
      <c r="E109" s="89"/>
      <c r="F109" s="115"/>
      <c r="G109" s="116"/>
      <c r="H109" s="91"/>
      <c r="I109" s="94"/>
      <c r="J109" s="95"/>
      <c r="K109" s="81"/>
      <c r="L109" s="100"/>
      <c r="M109" s="101"/>
      <c r="N109" s="101"/>
      <c r="O109" s="102" t="str">
        <f t="shared" si="6"/>
        <v xml:space="preserve"> </v>
      </c>
      <c r="P109" s="100"/>
      <c r="Q109" s="101"/>
      <c r="R109" s="101"/>
      <c r="S109" s="102" t="str">
        <f t="shared" si="7"/>
        <v xml:space="preserve"> </v>
      </c>
      <c r="T109" s="104" t="str">
        <f t="shared" si="8"/>
        <v/>
      </c>
      <c r="U109" s="105" t="s">
        <v>131</v>
      </c>
      <c r="V109" s="149" t="str">
        <f>IF(H109=0," ",IF(E109="H",IF(AND(H109&gt;2006,H109&lt;2010),VLOOKUP(K109,Minimas!$A$15:$C$29,3),IF(AND(H109&gt;2009,H109&lt;2012),VLOOKUP(K109,Minimas!$A$15:$C$29,2),"ERREUR")),IF(AND(H109&gt;2006,H109&lt;2010),VLOOKUP(K109,Minimas!$H$15:J$29,3),IF(AND(H109&gt;2009,H109&lt;2012),VLOOKUP(K109,Minimas!$H$15:$J$29,2),"ERREUR"))))</f>
        <v xml:space="preserve"> </v>
      </c>
      <c r="W109" s="150" t="str">
        <f t="shared" si="9"/>
        <v/>
      </c>
      <c r="X109" s="42"/>
      <c r="Y109" s="42"/>
      <c r="Z109" s="5" t="str">
        <f t="shared" si="10"/>
        <v xml:space="preserve"> </v>
      </c>
      <c r="AA109" s="5" t="str">
        <f t="shared" si="11"/>
        <v xml:space="preserve"> </v>
      </c>
      <c r="AB109" s="40"/>
      <c r="AC109" s="40"/>
      <c r="AD109" s="40"/>
      <c r="AE109" s="111"/>
      <c r="AF109" s="111"/>
      <c r="AG109" s="111"/>
      <c r="AH109" s="111"/>
      <c r="AI109" s="111"/>
      <c r="AJ109" s="111"/>
      <c r="AK109" s="112"/>
      <c r="AL109" s="112"/>
      <c r="AM109" s="112"/>
      <c r="AN109" s="112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</row>
    <row r="110" spans="2:107" s="5" customFormat="1" ht="30" customHeight="1" x14ac:dyDescent="0.2">
      <c r="B110" s="83"/>
      <c r="C110" s="86"/>
      <c r="D110" s="87"/>
      <c r="E110" s="89"/>
      <c r="F110" s="115"/>
      <c r="G110" s="116"/>
      <c r="H110" s="91"/>
      <c r="I110" s="94"/>
      <c r="J110" s="95"/>
      <c r="K110" s="81"/>
      <c r="L110" s="100"/>
      <c r="M110" s="101"/>
      <c r="N110" s="101"/>
      <c r="O110" s="102" t="str">
        <f t="shared" si="6"/>
        <v xml:space="preserve"> </v>
      </c>
      <c r="P110" s="100"/>
      <c r="Q110" s="101"/>
      <c r="R110" s="101"/>
      <c r="S110" s="102" t="str">
        <f t="shared" si="7"/>
        <v xml:space="preserve"> </v>
      </c>
      <c r="T110" s="104" t="str">
        <f t="shared" si="8"/>
        <v/>
      </c>
      <c r="U110" s="105" t="s">
        <v>131</v>
      </c>
      <c r="V110" s="149" t="str">
        <f>IF(H110=0," ",IF(E110="H",IF(AND(H110&gt;2006,H110&lt;2010),VLOOKUP(K110,Minimas!$A$15:$C$29,3),IF(AND(H110&gt;2009,H110&lt;2012),VLOOKUP(K110,Minimas!$A$15:$C$29,2),"ERREUR")),IF(AND(H110&gt;2006,H110&lt;2010),VLOOKUP(K110,Minimas!$H$15:J$29,3),IF(AND(H110&gt;2009,H110&lt;2012),VLOOKUP(K110,Minimas!$H$15:$J$29,2),"ERREUR"))))</f>
        <v xml:space="preserve"> </v>
      </c>
      <c r="W110" s="150" t="str">
        <f t="shared" si="9"/>
        <v/>
      </c>
      <c r="X110" s="42"/>
      <c r="Y110" s="42"/>
      <c r="Z110" s="5" t="str">
        <f t="shared" si="10"/>
        <v xml:space="preserve"> </v>
      </c>
      <c r="AA110" s="5" t="str">
        <f t="shared" si="11"/>
        <v xml:space="preserve"> </v>
      </c>
      <c r="AB110" s="40"/>
      <c r="AC110" s="40"/>
      <c r="AD110" s="40"/>
      <c r="AE110" s="111"/>
      <c r="AF110" s="111"/>
      <c r="AG110" s="111"/>
      <c r="AH110" s="111"/>
      <c r="AI110" s="111"/>
      <c r="AJ110" s="111"/>
      <c r="AK110" s="112"/>
      <c r="AL110" s="112"/>
      <c r="AM110" s="112"/>
      <c r="AN110" s="112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</row>
    <row r="111" spans="2:107" s="5" customFormat="1" ht="30" customHeight="1" x14ac:dyDescent="0.2">
      <c r="B111" s="83"/>
      <c r="C111" s="86"/>
      <c r="D111" s="87"/>
      <c r="E111" s="89"/>
      <c r="F111" s="115"/>
      <c r="G111" s="116"/>
      <c r="H111" s="91"/>
      <c r="I111" s="94"/>
      <c r="J111" s="95"/>
      <c r="K111" s="81"/>
      <c r="L111" s="100"/>
      <c r="M111" s="101"/>
      <c r="N111" s="101"/>
      <c r="O111" s="102" t="str">
        <f t="shared" si="6"/>
        <v xml:space="preserve"> </v>
      </c>
      <c r="P111" s="100"/>
      <c r="Q111" s="101"/>
      <c r="R111" s="101"/>
      <c r="S111" s="102" t="str">
        <f t="shared" si="7"/>
        <v xml:space="preserve"> </v>
      </c>
      <c r="T111" s="104" t="str">
        <f t="shared" si="8"/>
        <v/>
      </c>
      <c r="U111" s="105" t="s">
        <v>131</v>
      </c>
      <c r="V111" s="149" t="str">
        <f>IF(H111=0," ",IF(E111="H",IF(AND(H111&gt;2006,H111&lt;2010),VLOOKUP(K111,Minimas!$A$15:$C$29,3),IF(AND(H111&gt;2009,H111&lt;2012),VLOOKUP(K111,Minimas!$A$15:$C$29,2),"ERREUR")),IF(AND(H111&gt;2006,H111&lt;2010),VLOOKUP(K111,Minimas!$H$15:J$29,3),IF(AND(H111&gt;2009,H111&lt;2012),VLOOKUP(K111,Minimas!$H$15:$J$29,2),"ERREUR"))))</f>
        <v xml:space="preserve"> </v>
      </c>
      <c r="W111" s="150" t="str">
        <f t="shared" si="9"/>
        <v/>
      </c>
      <c r="X111" s="42"/>
      <c r="Y111" s="42"/>
      <c r="Z111" s="5" t="str">
        <f t="shared" si="10"/>
        <v xml:space="preserve"> </v>
      </c>
      <c r="AA111" s="5" t="str">
        <f t="shared" si="11"/>
        <v xml:space="preserve"> </v>
      </c>
      <c r="AB111" s="40"/>
      <c r="AC111" s="40"/>
      <c r="AD111" s="40"/>
      <c r="AE111" s="111"/>
      <c r="AF111" s="111"/>
      <c r="AG111" s="111"/>
      <c r="AH111" s="111"/>
      <c r="AI111" s="111"/>
      <c r="AJ111" s="111"/>
      <c r="AK111" s="112"/>
      <c r="AL111" s="112"/>
      <c r="AM111" s="112"/>
      <c r="AN111" s="112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</row>
    <row r="112" spans="2:107" s="5" customFormat="1" ht="30" customHeight="1" x14ac:dyDescent="0.2">
      <c r="B112" s="83"/>
      <c r="C112" s="86"/>
      <c r="D112" s="87"/>
      <c r="E112" s="89"/>
      <c r="F112" s="115"/>
      <c r="G112" s="116"/>
      <c r="H112" s="91"/>
      <c r="I112" s="94"/>
      <c r="J112" s="95"/>
      <c r="K112" s="81"/>
      <c r="L112" s="100"/>
      <c r="M112" s="101"/>
      <c r="N112" s="101"/>
      <c r="O112" s="102" t="str">
        <f t="shared" si="6"/>
        <v xml:space="preserve"> </v>
      </c>
      <c r="P112" s="100"/>
      <c r="Q112" s="101"/>
      <c r="R112" s="101"/>
      <c r="S112" s="102" t="str">
        <f t="shared" si="7"/>
        <v xml:space="preserve"> </v>
      </c>
      <c r="T112" s="104" t="str">
        <f t="shared" si="8"/>
        <v/>
      </c>
      <c r="U112" s="105" t="s">
        <v>131</v>
      </c>
      <c r="V112" s="149" t="str">
        <f>IF(H112=0," ",IF(E112="H",IF(AND(H112&gt;2006,H112&lt;2010),VLOOKUP(K112,Minimas!$A$15:$C$29,3),IF(AND(H112&gt;2009,H112&lt;2012),VLOOKUP(K112,Minimas!$A$15:$C$29,2),"ERREUR")),IF(AND(H112&gt;2006,H112&lt;2010),VLOOKUP(K112,Minimas!$H$15:J$29,3),IF(AND(H112&gt;2009,H112&lt;2012),VLOOKUP(K112,Minimas!$H$15:$J$29,2),"ERREUR"))))</f>
        <v xml:space="preserve"> </v>
      </c>
      <c r="W112" s="150" t="str">
        <f t="shared" si="9"/>
        <v/>
      </c>
      <c r="X112" s="42"/>
      <c r="Y112" s="42"/>
      <c r="Z112" s="5" t="str">
        <f t="shared" si="10"/>
        <v xml:space="preserve"> </v>
      </c>
      <c r="AA112" s="5" t="str">
        <f t="shared" si="11"/>
        <v xml:space="preserve"> </v>
      </c>
      <c r="AB112" s="40"/>
      <c r="AC112" s="40"/>
      <c r="AD112" s="40"/>
      <c r="AE112" s="111"/>
      <c r="AF112" s="111"/>
      <c r="AG112" s="111"/>
      <c r="AH112" s="111"/>
      <c r="AI112" s="111"/>
      <c r="AJ112" s="111"/>
      <c r="AK112" s="112"/>
      <c r="AL112" s="112"/>
      <c r="AM112" s="112"/>
      <c r="AN112" s="112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</row>
    <row r="113" spans="2:107" s="5" customFormat="1" ht="30" customHeight="1" x14ac:dyDescent="0.2">
      <c r="B113" s="83"/>
      <c r="C113" s="86"/>
      <c r="D113" s="87"/>
      <c r="E113" s="89"/>
      <c r="F113" s="115"/>
      <c r="G113" s="116"/>
      <c r="H113" s="91"/>
      <c r="I113" s="94"/>
      <c r="J113" s="95"/>
      <c r="K113" s="81"/>
      <c r="L113" s="100"/>
      <c r="M113" s="101"/>
      <c r="N113" s="101"/>
      <c r="O113" s="102" t="str">
        <f t="shared" si="6"/>
        <v xml:space="preserve"> </v>
      </c>
      <c r="P113" s="100"/>
      <c r="Q113" s="101"/>
      <c r="R113" s="101"/>
      <c r="S113" s="102" t="str">
        <f t="shared" si="7"/>
        <v xml:space="preserve"> </v>
      </c>
      <c r="T113" s="104" t="str">
        <f t="shared" si="8"/>
        <v/>
      </c>
      <c r="U113" s="105" t="s">
        <v>131</v>
      </c>
      <c r="V113" s="149" t="str">
        <f>IF(H113=0," ",IF(E113="H",IF(AND(H113&gt;2006,H113&lt;2010),VLOOKUP(K113,Minimas!$A$15:$C$29,3),IF(AND(H113&gt;2009,H113&lt;2012),VLOOKUP(K113,Minimas!$A$15:$C$29,2),"ERREUR")),IF(AND(H113&gt;2006,H113&lt;2010),VLOOKUP(K113,Minimas!$H$15:J$29,3),IF(AND(H113&gt;2009,H113&lt;2012),VLOOKUP(K113,Minimas!$H$15:$J$29,2),"ERREUR"))))</f>
        <v xml:space="preserve"> </v>
      </c>
      <c r="W113" s="150" t="str">
        <f t="shared" si="9"/>
        <v/>
      </c>
      <c r="X113" s="42"/>
      <c r="Y113" s="42"/>
      <c r="Z113" s="5" t="str">
        <f t="shared" si="10"/>
        <v xml:space="preserve"> </v>
      </c>
      <c r="AA113" s="5" t="str">
        <f t="shared" si="11"/>
        <v xml:space="preserve"> </v>
      </c>
      <c r="AB113" s="40"/>
      <c r="AC113" s="40"/>
      <c r="AD113" s="40"/>
      <c r="AE113" s="111"/>
      <c r="AF113" s="111"/>
      <c r="AG113" s="111"/>
      <c r="AH113" s="111"/>
      <c r="AI113" s="111"/>
      <c r="AJ113" s="111"/>
      <c r="AK113" s="112"/>
      <c r="AL113" s="112"/>
      <c r="AM113" s="112"/>
      <c r="AN113" s="112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</row>
    <row r="114" spans="2:107" s="5" customFormat="1" ht="30" customHeight="1" x14ac:dyDescent="0.2">
      <c r="B114" s="83"/>
      <c r="C114" s="86"/>
      <c r="D114" s="87"/>
      <c r="E114" s="89"/>
      <c r="F114" s="115"/>
      <c r="G114" s="116"/>
      <c r="H114" s="91"/>
      <c r="I114" s="94"/>
      <c r="J114" s="95"/>
      <c r="K114" s="81"/>
      <c r="L114" s="100"/>
      <c r="M114" s="101"/>
      <c r="N114" s="101"/>
      <c r="O114" s="102" t="str">
        <f t="shared" si="6"/>
        <v xml:space="preserve"> </v>
      </c>
      <c r="P114" s="100"/>
      <c r="Q114" s="101"/>
      <c r="R114" s="101"/>
      <c r="S114" s="102" t="str">
        <f t="shared" si="7"/>
        <v xml:space="preserve"> </v>
      </c>
      <c r="T114" s="104" t="str">
        <f t="shared" si="8"/>
        <v/>
      </c>
      <c r="U114" s="105" t="s">
        <v>131</v>
      </c>
      <c r="V114" s="149" t="str">
        <f>IF(H114=0," ",IF(E114="H",IF(AND(H114&gt;2006,H114&lt;2010),VLOOKUP(K114,Minimas!$A$15:$C$29,3),IF(AND(H114&gt;2009,H114&lt;2012),VLOOKUP(K114,Minimas!$A$15:$C$29,2),"ERREUR")),IF(AND(H114&gt;2006,H114&lt;2010),VLOOKUP(K114,Minimas!$H$15:J$29,3),IF(AND(H114&gt;2009,H114&lt;2012),VLOOKUP(K114,Minimas!$H$15:$J$29,2),"ERREUR"))))</f>
        <v xml:space="preserve"> </v>
      </c>
      <c r="W114" s="150" t="str">
        <f t="shared" si="9"/>
        <v/>
      </c>
      <c r="X114" s="42"/>
      <c r="Y114" s="42"/>
      <c r="Z114" s="5" t="str">
        <f t="shared" si="10"/>
        <v xml:space="preserve"> </v>
      </c>
      <c r="AA114" s="5" t="str">
        <f t="shared" si="11"/>
        <v xml:space="preserve"> </v>
      </c>
      <c r="AB114" s="40"/>
      <c r="AC114" s="40"/>
      <c r="AD114" s="40"/>
      <c r="AE114" s="111"/>
      <c r="AF114" s="111"/>
      <c r="AG114" s="111"/>
      <c r="AH114" s="111"/>
      <c r="AI114" s="111"/>
      <c r="AJ114" s="111"/>
      <c r="AK114" s="112"/>
      <c r="AL114" s="112"/>
      <c r="AM114" s="112"/>
      <c r="AN114" s="112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</row>
    <row r="115" spans="2:107" s="5" customFormat="1" ht="30" customHeight="1" x14ac:dyDescent="0.2">
      <c r="B115" s="83"/>
      <c r="C115" s="86"/>
      <c r="D115" s="87"/>
      <c r="E115" s="89"/>
      <c r="F115" s="115"/>
      <c r="G115" s="116"/>
      <c r="H115" s="91"/>
      <c r="I115" s="94"/>
      <c r="J115" s="95"/>
      <c r="K115" s="81"/>
      <c r="L115" s="100"/>
      <c r="M115" s="101"/>
      <c r="N115" s="101"/>
      <c r="O115" s="102" t="str">
        <f t="shared" si="6"/>
        <v xml:space="preserve"> </v>
      </c>
      <c r="P115" s="100"/>
      <c r="Q115" s="101"/>
      <c r="R115" s="101"/>
      <c r="S115" s="102" t="str">
        <f t="shared" si="7"/>
        <v xml:space="preserve"> </v>
      </c>
      <c r="T115" s="104" t="str">
        <f t="shared" si="8"/>
        <v/>
      </c>
      <c r="U115" s="105" t="s">
        <v>131</v>
      </c>
      <c r="V115" s="149" t="str">
        <f>IF(H115=0," ",IF(E115="H",IF(AND(H115&gt;2006,H115&lt;2010),VLOOKUP(K115,Minimas!$A$15:$C$29,3),IF(AND(H115&gt;2009,H115&lt;2012),VLOOKUP(K115,Minimas!$A$15:$C$29,2),"ERREUR")),IF(AND(H115&gt;2006,H115&lt;2010),VLOOKUP(K115,Minimas!$H$15:J$29,3),IF(AND(H115&gt;2009,H115&lt;2012),VLOOKUP(K115,Minimas!$H$15:$J$29,2),"ERREUR"))))</f>
        <v xml:space="preserve"> </v>
      </c>
      <c r="W115" s="150" t="str">
        <f t="shared" si="9"/>
        <v/>
      </c>
      <c r="X115" s="42"/>
      <c r="Y115" s="42"/>
      <c r="Z115" s="5" t="str">
        <f t="shared" si="10"/>
        <v xml:space="preserve"> </v>
      </c>
      <c r="AA115" s="5" t="str">
        <f t="shared" si="11"/>
        <v xml:space="preserve"> </v>
      </c>
      <c r="AB115" s="40"/>
      <c r="AC115" s="40"/>
      <c r="AD115" s="40"/>
      <c r="AE115" s="111"/>
      <c r="AF115" s="111"/>
      <c r="AG115" s="111"/>
      <c r="AH115" s="111"/>
      <c r="AI115" s="111"/>
      <c r="AJ115" s="111"/>
      <c r="AK115" s="112"/>
      <c r="AL115" s="112"/>
      <c r="AM115" s="112"/>
      <c r="AN115" s="112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2:107" s="5" customFormat="1" ht="30" customHeight="1" x14ac:dyDescent="0.2">
      <c r="B116" s="83"/>
      <c r="C116" s="86"/>
      <c r="D116" s="87"/>
      <c r="E116" s="89"/>
      <c r="F116" s="115"/>
      <c r="G116" s="116"/>
      <c r="H116" s="91"/>
      <c r="I116" s="94"/>
      <c r="J116" s="95"/>
      <c r="K116" s="81"/>
      <c r="L116" s="100"/>
      <c r="M116" s="101"/>
      <c r="N116" s="101"/>
      <c r="O116" s="102" t="str">
        <f t="shared" si="6"/>
        <v xml:space="preserve"> </v>
      </c>
      <c r="P116" s="100"/>
      <c r="Q116" s="101"/>
      <c r="R116" s="101"/>
      <c r="S116" s="102" t="str">
        <f t="shared" si="7"/>
        <v xml:space="preserve"> </v>
      </c>
      <c r="T116" s="104" t="str">
        <f t="shared" si="8"/>
        <v/>
      </c>
      <c r="U116" s="105" t="s">
        <v>131</v>
      </c>
      <c r="V116" s="149" t="str">
        <f>IF(H116=0," ",IF(E116="H",IF(AND(H116&gt;2006,H116&lt;2010),VLOOKUP(K116,Minimas!$A$15:$C$29,3),IF(AND(H116&gt;2009,H116&lt;2012),VLOOKUP(K116,Minimas!$A$15:$C$29,2),"ERREUR")),IF(AND(H116&gt;2006,H116&lt;2010),VLOOKUP(K116,Minimas!$H$15:J$29,3),IF(AND(H116&gt;2009,H116&lt;2012),VLOOKUP(K116,Minimas!$H$15:$J$29,2),"ERREUR"))))</f>
        <v xml:space="preserve"> </v>
      </c>
      <c r="W116" s="150" t="str">
        <f t="shared" si="9"/>
        <v/>
      </c>
      <c r="X116" s="42"/>
      <c r="Y116" s="42"/>
      <c r="Z116" s="5" t="str">
        <f t="shared" si="10"/>
        <v xml:space="preserve"> </v>
      </c>
      <c r="AA116" s="5" t="str">
        <f t="shared" si="11"/>
        <v xml:space="preserve"> </v>
      </c>
      <c r="AB116" s="40"/>
      <c r="AC116" s="40"/>
      <c r="AD116" s="40"/>
      <c r="AE116" s="111"/>
      <c r="AF116" s="111"/>
      <c r="AG116" s="111"/>
      <c r="AH116" s="111"/>
      <c r="AI116" s="111"/>
      <c r="AJ116" s="111"/>
      <c r="AK116" s="112"/>
      <c r="AL116" s="112"/>
      <c r="AM116" s="112"/>
      <c r="AN116" s="112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2:107" s="5" customFormat="1" ht="30" customHeight="1" x14ac:dyDescent="0.2">
      <c r="B117" s="83"/>
      <c r="C117" s="86"/>
      <c r="D117" s="87"/>
      <c r="E117" s="89"/>
      <c r="F117" s="115"/>
      <c r="G117" s="116"/>
      <c r="H117" s="91"/>
      <c r="I117" s="94"/>
      <c r="J117" s="95"/>
      <c r="K117" s="81"/>
      <c r="L117" s="100"/>
      <c r="M117" s="101"/>
      <c r="N117" s="101"/>
      <c r="O117" s="102" t="str">
        <f t="shared" si="6"/>
        <v xml:space="preserve"> </v>
      </c>
      <c r="P117" s="100"/>
      <c r="Q117" s="101"/>
      <c r="R117" s="101"/>
      <c r="S117" s="102" t="str">
        <f t="shared" si="7"/>
        <v xml:space="preserve"> </v>
      </c>
      <c r="T117" s="104" t="str">
        <f t="shared" si="8"/>
        <v/>
      </c>
      <c r="U117" s="105" t="s">
        <v>131</v>
      </c>
      <c r="V117" s="149" t="str">
        <f>IF(H117=0," ",IF(E117="H",IF(AND(H117&gt;2006,H117&lt;2010),VLOOKUP(K117,Minimas!$A$15:$C$29,3),IF(AND(H117&gt;2009,H117&lt;2012),VLOOKUP(K117,Minimas!$A$15:$C$29,2),"ERREUR")),IF(AND(H117&gt;2006,H117&lt;2010),VLOOKUP(K117,Minimas!$H$15:J$29,3),IF(AND(H117&gt;2009,H117&lt;2012),VLOOKUP(K117,Minimas!$H$15:$J$29,2),"ERREUR"))))</f>
        <v xml:space="preserve"> </v>
      </c>
      <c r="W117" s="150" t="str">
        <f t="shared" si="9"/>
        <v/>
      </c>
      <c r="X117" s="42"/>
      <c r="Y117" s="42"/>
      <c r="Z117" s="5" t="str">
        <f t="shared" si="10"/>
        <v xml:space="preserve"> </v>
      </c>
      <c r="AA117" s="5" t="str">
        <f t="shared" si="11"/>
        <v xml:space="preserve"> </v>
      </c>
      <c r="AB117" s="40"/>
      <c r="AC117" s="40"/>
      <c r="AD117" s="40"/>
      <c r="AE117" s="111"/>
      <c r="AF117" s="111"/>
      <c r="AG117" s="111"/>
      <c r="AH117" s="111"/>
      <c r="AI117" s="111"/>
      <c r="AJ117" s="111"/>
      <c r="AK117" s="112"/>
      <c r="AL117" s="112"/>
      <c r="AM117" s="112"/>
      <c r="AN117" s="112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</row>
    <row r="118" spans="2:107" s="5" customFormat="1" ht="30" customHeight="1" x14ac:dyDescent="0.2">
      <c r="B118" s="83"/>
      <c r="C118" s="86"/>
      <c r="D118" s="87"/>
      <c r="E118" s="89"/>
      <c r="F118" s="115"/>
      <c r="G118" s="116"/>
      <c r="H118" s="91"/>
      <c r="I118" s="94"/>
      <c r="J118" s="95"/>
      <c r="K118" s="81"/>
      <c r="L118" s="100"/>
      <c r="M118" s="101"/>
      <c r="N118" s="101"/>
      <c r="O118" s="102" t="str">
        <f t="shared" si="6"/>
        <v xml:space="preserve"> </v>
      </c>
      <c r="P118" s="100"/>
      <c r="Q118" s="101"/>
      <c r="R118" s="101"/>
      <c r="S118" s="102" t="str">
        <f t="shared" si="7"/>
        <v xml:space="preserve"> </v>
      </c>
      <c r="T118" s="104" t="str">
        <f t="shared" si="8"/>
        <v/>
      </c>
      <c r="U118" s="105" t="s">
        <v>131</v>
      </c>
      <c r="V118" s="149" t="str">
        <f>IF(H118=0," ",IF(E118="H",IF(AND(H118&gt;2006,H118&lt;2010),VLOOKUP(K118,Minimas!$A$15:$C$29,3),IF(AND(H118&gt;2009,H118&lt;2012),VLOOKUP(K118,Minimas!$A$15:$C$29,2),"ERREUR")),IF(AND(H118&gt;2006,H118&lt;2010),VLOOKUP(K118,Minimas!$H$15:J$29,3),IF(AND(H118&gt;2009,H118&lt;2012),VLOOKUP(K118,Minimas!$H$15:$J$29,2),"ERREUR"))))</f>
        <v xml:space="preserve"> </v>
      </c>
      <c r="W118" s="150" t="str">
        <f t="shared" si="9"/>
        <v/>
      </c>
      <c r="X118" s="42"/>
      <c r="Y118" s="42"/>
      <c r="Z118" s="5" t="str">
        <f t="shared" si="10"/>
        <v xml:space="preserve"> </v>
      </c>
      <c r="AA118" s="5" t="str">
        <f t="shared" si="11"/>
        <v xml:space="preserve"> </v>
      </c>
      <c r="AB118" s="40"/>
      <c r="AC118" s="40"/>
      <c r="AD118" s="40"/>
      <c r="AE118" s="111"/>
      <c r="AF118" s="111"/>
      <c r="AG118" s="111"/>
      <c r="AH118" s="111"/>
      <c r="AI118" s="111"/>
      <c r="AJ118" s="111"/>
      <c r="AK118" s="112"/>
      <c r="AL118" s="112"/>
      <c r="AM118" s="112"/>
      <c r="AN118" s="112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</row>
    <row r="119" spans="2:107" s="5" customFormat="1" ht="30" customHeight="1" x14ac:dyDescent="0.2">
      <c r="B119" s="83"/>
      <c r="C119" s="86"/>
      <c r="D119" s="87"/>
      <c r="E119" s="89"/>
      <c r="F119" s="115"/>
      <c r="G119" s="116"/>
      <c r="H119" s="91"/>
      <c r="I119" s="94"/>
      <c r="J119" s="95"/>
      <c r="K119" s="81"/>
      <c r="L119" s="100"/>
      <c r="M119" s="101"/>
      <c r="N119" s="101"/>
      <c r="O119" s="102" t="str">
        <f t="shared" si="6"/>
        <v xml:space="preserve"> </v>
      </c>
      <c r="P119" s="100"/>
      <c r="Q119" s="101"/>
      <c r="R119" s="101"/>
      <c r="S119" s="102" t="str">
        <f t="shared" si="7"/>
        <v xml:space="preserve"> </v>
      </c>
      <c r="T119" s="104" t="str">
        <f t="shared" si="8"/>
        <v/>
      </c>
      <c r="U119" s="105" t="s">
        <v>131</v>
      </c>
      <c r="V119" s="149" t="str">
        <f>IF(H119=0," ",IF(E119="H",IF(AND(H119&gt;2006,H119&lt;2010),VLOOKUP(K119,Minimas!$A$15:$C$29,3),IF(AND(H119&gt;2009,H119&lt;2012),VLOOKUP(K119,Minimas!$A$15:$C$29,2),"ERREUR")),IF(AND(H119&gt;2006,H119&lt;2010),VLOOKUP(K119,Minimas!$H$15:J$29,3),IF(AND(H119&gt;2009,H119&lt;2012),VLOOKUP(K119,Minimas!$H$15:$J$29,2),"ERREUR"))))</f>
        <v xml:space="preserve"> </v>
      </c>
      <c r="W119" s="150" t="str">
        <f t="shared" si="9"/>
        <v/>
      </c>
      <c r="X119" s="42"/>
      <c r="Y119" s="42"/>
      <c r="Z119" s="5" t="str">
        <f t="shared" si="10"/>
        <v xml:space="preserve"> </v>
      </c>
      <c r="AA119" s="5" t="str">
        <f t="shared" si="11"/>
        <v xml:space="preserve"> </v>
      </c>
      <c r="AB119" s="40"/>
      <c r="AC119" s="40"/>
      <c r="AD119" s="40"/>
      <c r="AE119" s="111"/>
      <c r="AF119" s="111"/>
      <c r="AG119" s="111"/>
      <c r="AH119" s="111"/>
      <c r="AI119" s="111"/>
      <c r="AJ119" s="111"/>
      <c r="AK119" s="112"/>
      <c r="AL119" s="112"/>
      <c r="AM119" s="112"/>
      <c r="AN119" s="112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</row>
    <row r="120" spans="2:107" s="5" customFormat="1" ht="30" customHeight="1" x14ac:dyDescent="0.2">
      <c r="B120" s="83"/>
      <c r="C120" s="86"/>
      <c r="D120" s="87"/>
      <c r="E120" s="89"/>
      <c r="F120" s="115"/>
      <c r="G120" s="116"/>
      <c r="H120" s="91"/>
      <c r="I120" s="94"/>
      <c r="J120" s="95"/>
      <c r="K120" s="81"/>
      <c r="L120" s="100"/>
      <c r="M120" s="101"/>
      <c r="N120" s="101"/>
      <c r="O120" s="102" t="str">
        <f t="shared" si="6"/>
        <v xml:space="preserve"> </v>
      </c>
      <c r="P120" s="100"/>
      <c r="Q120" s="101"/>
      <c r="R120" s="101"/>
      <c r="S120" s="102" t="str">
        <f t="shared" si="7"/>
        <v xml:space="preserve"> </v>
      </c>
      <c r="T120" s="104" t="str">
        <f t="shared" si="8"/>
        <v/>
      </c>
      <c r="U120" s="105" t="s">
        <v>131</v>
      </c>
      <c r="V120" s="149" t="str">
        <f>IF(H120=0," ",IF(E120="H",IF(AND(H120&gt;2006,H120&lt;2010),VLOOKUP(K120,Minimas!$A$15:$C$29,3),IF(AND(H120&gt;2009,H120&lt;2012),VLOOKUP(K120,Minimas!$A$15:$C$29,2),"ERREUR")),IF(AND(H120&gt;2006,H120&lt;2010),VLOOKUP(K120,Minimas!$H$15:J$29,3),IF(AND(H120&gt;2009,H120&lt;2012),VLOOKUP(K120,Minimas!$H$15:$J$29,2),"ERREUR"))))</f>
        <v xml:space="preserve"> </v>
      </c>
      <c r="W120" s="150" t="str">
        <f t="shared" si="9"/>
        <v/>
      </c>
      <c r="X120" s="42"/>
      <c r="Y120" s="42"/>
      <c r="Z120" s="5" t="str">
        <f t="shared" si="10"/>
        <v xml:space="preserve"> </v>
      </c>
      <c r="AA120" s="5" t="str">
        <f t="shared" si="11"/>
        <v xml:space="preserve"> </v>
      </c>
      <c r="AB120" s="40"/>
      <c r="AC120" s="40"/>
      <c r="AD120" s="40"/>
      <c r="AE120" s="111"/>
      <c r="AF120" s="111"/>
      <c r="AG120" s="111"/>
      <c r="AH120" s="111"/>
      <c r="AI120" s="111"/>
      <c r="AJ120" s="111"/>
      <c r="AK120" s="112"/>
      <c r="AL120" s="112"/>
      <c r="AM120" s="112"/>
      <c r="AN120" s="112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</row>
    <row r="121" spans="2:107" s="5" customFormat="1" ht="30" customHeight="1" x14ac:dyDescent="0.2">
      <c r="B121" s="83"/>
      <c r="C121" s="86"/>
      <c r="D121" s="87"/>
      <c r="E121" s="89"/>
      <c r="F121" s="115"/>
      <c r="G121" s="116"/>
      <c r="H121" s="91"/>
      <c r="I121" s="94"/>
      <c r="J121" s="95"/>
      <c r="K121" s="81"/>
      <c r="L121" s="100"/>
      <c r="M121" s="101"/>
      <c r="N121" s="101"/>
      <c r="O121" s="102" t="str">
        <f t="shared" si="6"/>
        <v xml:space="preserve"> </v>
      </c>
      <c r="P121" s="100"/>
      <c r="Q121" s="101"/>
      <c r="R121" s="101"/>
      <c r="S121" s="102" t="str">
        <f t="shared" si="7"/>
        <v xml:space="preserve"> </v>
      </c>
      <c r="T121" s="104" t="str">
        <f t="shared" si="8"/>
        <v/>
      </c>
      <c r="U121" s="105" t="s">
        <v>131</v>
      </c>
      <c r="V121" s="149" t="str">
        <f>IF(H121=0," ",IF(E121="H",IF(AND(H121&gt;2006,H121&lt;2010),VLOOKUP(K121,Minimas!$A$15:$C$29,3),IF(AND(H121&gt;2009,H121&lt;2012),VLOOKUP(K121,Minimas!$A$15:$C$29,2),"ERREUR")),IF(AND(H121&gt;2006,H121&lt;2010),VLOOKUP(K121,Minimas!$H$15:J$29,3),IF(AND(H121&gt;2009,H121&lt;2012),VLOOKUP(K121,Minimas!$H$15:$J$29,2),"ERREUR"))))</f>
        <v xml:space="preserve"> </v>
      </c>
      <c r="W121" s="150" t="str">
        <f t="shared" si="9"/>
        <v/>
      </c>
      <c r="X121" s="42"/>
      <c r="Y121" s="42"/>
      <c r="Z121" s="5" t="str">
        <f t="shared" si="10"/>
        <v xml:space="preserve"> </v>
      </c>
      <c r="AA121" s="5" t="str">
        <f t="shared" si="11"/>
        <v xml:space="preserve"> </v>
      </c>
      <c r="AB121" s="40"/>
      <c r="AC121" s="40"/>
      <c r="AD121" s="40"/>
      <c r="AE121" s="111"/>
      <c r="AF121" s="111"/>
      <c r="AG121" s="111"/>
      <c r="AH121" s="111"/>
      <c r="AI121" s="111"/>
      <c r="AJ121" s="111"/>
      <c r="AK121" s="112"/>
      <c r="AL121" s="112"/>
      <c r="AM121" s="112"/>
      <c r="AN121" s="112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</row>
    <row r="122" spans="2:107" s="5" customFormat="1" ht="30" customHeight="1" x14ac:dyDescent="0.2">
      <c r="B122" s="83"/>
      <c r="C122" s="86"/>
      <c r="D122" s="87"/>
      <c r="E122" s="89"/>
      <c r="F122" s="115"/>
      <c r="G122" s="116"/>
      <c r="H122" s="91"/>
      <c r="I122" s="94"/>
      <c r="J122" s="95"/>
      <c r="K122" s="81"/>
      <c r="L122" s="100"/>
      <c r="M122" s="101"/>
      <c r="N122" s="101"/>
      <c r="O122" s="102" t="str">
        <f t="shared" si="6"/>
        <v xml:space="preserve"> </v>
      </c>
      <c r="P122" s="100"/>
      <c r="Q122" s="101"/>
      <c r="R122" s="101"/>
      <c r="S122" s="102" t="str">
        <f t="shared" si="7"/>
        <v xml:space="preserve"> </v>
      </c>
      <c r="T122" s="104" t="str">
        <f t="shared" si="8"/>
        <v/>
      </c>
      <c r="U122" s="105" t="s">
        <v>131</v>
      </c>
      <c r="V122" s="149" t="str">
        <f>IF(H122=0," ",IF(E122="H",IF(AND(H122&gt;2006,H122&lt;2010),VLOOKUP(K122,Minimas!$A$15:$C$29,3),IF(AND(H122&gt;2009,H122&lt;2012),VLOOKUP(K122,Minimas!$A$15:$C$29,2),"ERREUR")),IF(AND(H122&gt;2006,H122&lt;2010),VLOOKUP(K122,Minimas!$H$15:J$29,3),IF(AND(H122&gt;2009,H122&lt;2012),VLOOKUP(K122,Minimas!$H$15:$J$29,2),"ERREUR"))))</f>
        <v xml:space="preserve"> </v>
      </c>
      <c r="W122" s="150" t="str">
        <f t="shared" si="9"/>
        <v/>
      </c>
      <c r="X122" s="42"/>
      <c r="Y122" s="42"/>
      <c r="Z122" s="5" t="str">
        <f t="shared" si="10"/>
        <v xml:space="preserve"> </v>
      </c>
      <c r="AA122" s="5" t="str">
        <f t="shared" si="11"/>
        <v xml:space="preserve"> </v>
      </c>
      <c r="AB122" s="40"/>
      <c r="AC122" s="40"/>
      <c r="AD122" s="40"/>
      <c r="AE122" s="111"/>
      <c r="AF122" s="111"/>
      <c r="AG122" s="111"/>
      <c r="AH122" s="111"/>
      <c r="AI122" s="111"/>
      <c r="AJ122" s="111"/>
      <c r="AK122" s="112"/>
      <c r="AL122" s="112"/>
      <c r="AM122" s="112"/>
      <c r="AN122" s="112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</row>
    <row r="123" spans="2:107" s="5" customFormat="1" ht="30" customHeight="1" x14ac:dyDescent="0.2">
      <c r="B123" s="83"/>
      <c r="C123" s="86"/>
      <c r="D123" s="87"/>
      <c r="E123" s="89"/>
      <c r="F123" s="115"/>
      <c r="G123" s="116"/>
      <c r="H123" s="91"/>
      <c r="I123" s="94"/>
      <c r="J123" s="95"/>
      <c r="K123" s="81"/>
      <c r="L123" s="100"/>
      <c r="M123" s="101"/>
      <c r="N123" s="101"/>
      <c r="O123" s="102" t="str">
        <f t="shared" si="6"/>
        <v xml:space="preserve"> </v>
      </c>
      <c r="P123" s="100"/>
      <c r="Q123" s="101"/>
      <c r="R123" s="101"/>
      <c r="S123" s="102" t="str">
        <f t="shared" si="7"/>
        <v xml:space="preserve"> </v>
      </c>
      <c r="T123" s="104" t="str">
        <f t="shared" si="8"/>
        <v/>
      </c>
      <c r="U123" s="105" t="s">
        <v>131</v>
      </c>
      <c r="V123" s="149" t="str">
        <f>IF(H123=0," ",IF(E123="H",IF(AND(H123&gt;2006,H123&lt;2010),VLOOKUP(K123,Minimas!$A$15:$C$29,3),IF(AND(H123&gt;2009,H123&lt;2012),VLOOKUP(K123,Minimas!$A$15:$C$29,2),"ERREUR")),IF(AND(H123&gt;2006,H123&lt;2010),VLOOKUP(K123,Minimas!$H$15:J$29,3),IF(AND(H123&gt;2009,H123&lt;2012),VLOOKUP(K123,Minimas!$H$15:$J$29,2),"ERREUR"))))</f>
        <v xml:space="preserve"> </v>
      </c>
      <c r="W123" s="150" t="str">
        <f t="shared" si="9"/>
        <v/>
      </c>
      <c r="X123" s="42"/>
      <c r="Y123" s="42"/>
      <c r="Z123" s="5" t="str">
        <f t="shared" si="10"/>
        <v xml:space="preserve"> </v>
      </c>
      <c r="AA123" s="5" t="str">
        <f t="shared" si="11"/>
        <v xml:space="preserve"> </v>
      </c>
      <c r="AB123" s="40"/>
      <c r="AC123" s="40"/>
      <c r="AD123" s="40"/>
      <c r="AE123" s="111"/>
      <c r="AF123" s="111"/>
      <c r="AG123" s="111"/>
      <c r="AH123" s="111"/>
      <c r="AI123" s="111"/>
      <c r="AJ123" s="111"/>
      <c r="AK123" s="112"/>
      <c r="AL123" s="112"/>
      <c r="AM123" s="112"/>
      <c r="AN123" s="112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2:107" s="5" customFormat="1" ht="30" customHeight="1" x14ac:dyDescent="0.2">
      <c r="B124" s="83"/>
      <c r="C124" s="86"/>
      <c r="D124" s="87"/>
      <c r="E124" s="89"/>
      <c r="F124" s="115"/>
      <c r="G124" s="116"/>
      <c r="H124" s="91"/>
      <c r="I124" s="94"/>
      <c r="J124" s="95"/>
      <c r="K124" s="81"/>
      <c r="L124" s="100"/>
      <c r="M124" s="101"/>
      <c r="N124" s="101"/>
      <c r="O124" s="102" t="str">
        <f t="shared" si="6"/>
        <v xml:space="preserve"> </v>
      </c>
      <c r="P124" s="100"/>
      <c r="Q124" s="101"/>
      <c r="R124" s="101"/>
      <c r="S124" s="102" t="str">
        <f t="shared" si="7"/>
        <v xml:space="preserve"> </v>
      </c>
      <c r="T124" s="104" t="str">
        <f t="shared" si="8"/>
        <v/>
      </c>
      <c r="U124" s="105" t="s">
        <v>131</v>
      </c>
      <c r="V124" s="149" t="str">
        <f>IF(H124=0," ",IF(E124="H",IF(AND(H124&gt;2006,H124&lt;2010),VLOOKUP(K124,Minimas!$A$15:$C$29,3),IF(AND(H124&gt;2009,H124&lt;2012),VLOOKUP(K124,Minimas!$A$15:$C$29,2),"ERREUR")),IF(AND(H124&gt;2006,H124&lt;2010),VLOOKUP(K124,Minimas!$H$15:J$29,3),IF(AND(H124&gt;2009,H124&lt;2012),VLOOKUP(K124,Minimas!$H$15:$J$29,2),"ERREUR"))))</f>
        <v xml:space="preserve"> </v>
      </c>
      <c r="W124" s="150" t="str">
        <f t="shared" si="9"/>
        <v/>
      </c>
      <c r="X124" s="42"/>
      <c r="Y124" s="42"/>
      <c r="Z124" s="5" t="str">
        <f t="shared" si="10"/>
        <v xml:space="preserve"> </v>
      </c>
      <c r="AA124" s="5" t="str">
        <f t="shared" si="11"/>
        <v xml:space="preserve"> </v>
      </c>
      <c r="AB124" s="40"/>
      <c r="AC124" s="40"/>
      <c r="AD124" s="40"/>
      <c r="AE124" s="111"/>
      <c r="AF124" s="111"/>
      <c r="AG124" s="111"/>
      <c r="AH124" s="111"/>
      <c r="AI124" s="111"/>
      <c r="AJ124" s="111"/>
      <c r="AK124" s="112"/>
      <c r="AL124" s="112"/>
      <c r="AM124" s="112"/>
      <c r="AN124" s="112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</row>
    <row r="125" spans="2:107" s="5" customFormat="1" ht="30" customHeight="1" x14ac:dyDescent="0.2">
      <c r="B125" s="83"/>
      <c r="C125" s="86"/>
      <c r="D125" s="87"/>
      <c r="E125" s="89"/>
      <c r="F125" s="115"/>
      <c r="G125" s="116"/>
      <c r="H125" s="91"/>
      <c r="I125" s="94"/>
      <c r="J125" s="95"/>
      <c r="K125" s="81"/>
      <c r="L125" s="100"/>
      <c r="M125" s="101"/>
      <c r="N125" s="101"/>
      <c r="O125" s="102" t="str">
        <f t="shared" si="6"/>
        <v xml:space="preserve"> </v>
      </c>
      <c r="P125" s="100"/>
      <c r="Q125" s="101"/>
      <c r="R125" s="101"/>
      <c r="S125" s="102" t="str">
        <f t="shared" si="7"/>
        <v xml:space="preserve"> </v>
      </c>
      <c r="T125" s="104" t="str">
        <f t="shared" si="8"/>
        <v/>
      </c>
      <c r="U125" s="105" t="s">
        <v>131</v>
      </c>
      <c r="V125" s="149" t="str">
        <f>IF(H125=0," ",IF(E125="H",IF(AND(H125&gt;2006,H125&lt;2010),VLOOKUP(K125,Minimas!$A$15:$C$29,3),IF(AND(H125&gt;2009,H125&lt;2012),VLOOKUP(K125,Minimas!$A$15:$C$29,2),"ERREUR")),IF(AND(H125&gt;2006,H125&lt;2010),VLOOKUP(K125,Minimas!$H$15:J$29,3),IF(AND(H125&gt;2009,H125&lt;2012),VLOOKUP(K125,Minimas!$H$15:$J$29,2),"ERREUR"))))</f>
        <v xml:space="preserve"> </v>
      </c>
      <c r="W125" s="150" t="str">
        <f t="shared" si="9"/>
        <v/>
      </c>
      <c r="X125" s="42"/>
      <c r="Y125" s="42"/>
      <c r="Z125" s="5" t="str">
        <f t="shared" si="10"/>
        <v xml:space="preserve"> </v>
      </c>
      <c r="AA125" s="5" t="str">
        <f t="shared" si="11"/>
        <v xml:space="preserve"> </v>
      </c>
      <c r="AB125" s="40"/>
      <c r="AC125" s="40"/>
      <c r="AD125" s="40"/>
      <c r="AE125" s="111"/>
      <c r="AF125" s="111"/>
      <c r="AG125" s="111"/>
      <c r="AH125" s="111"/>
      <c r="AI125" s="111"/>
      <c r="AJ125" s="111"/>
      <c r="AK125" s="112"/>
      <c r="AL125" s="112"/>
      <c r="AM125" s="112"/>
      <c r="AN125" s="112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</row>
    <row r="126" spans="2:107" s="5" customFormat="1" ht="30" customHeight="1" x14ac:dyDescent="0.2">
      <c r="B126" s="83"/>
      <c r="C126" s="86"/>
      <c r="D126" s="87"/>
      <c r="E126" s="89"/>
      <c r="F126" s="115"/>
      <c r="G126" s="116"/>
      <c r="H126" s="91"/>
      <c r="I126" s="94"/>
      <c r="J126" s="95"/>
      <c r="K126" s="81"/>
      <c r="L126" s="100"/>
      <c r="M126" s="101"/>
      <c r="N126" s="101"/>
      <c r="O126" s="102" t="str">
        <f t="shared" si="6"/>
        <v xml:space="preserve"> </v>
      </c>
      <c r="P126" s="100"/>
      <c r="Q126" s="101"/>
      <c r="R126" s="101"/>
      <c r="S126" s="102" t="str">
        <f t="shared" si="7"/>
        <v xml:space="preserve"> </v>
      </c>
      <c r="T126" s="104" t="str">
        <f t="shared" si="8"/>
        <v/>
      </c>
      <c r="U126" s="105" t="s">
        <v>131</v>
      </c>
      <c r="V126" s="149" t="str">
        <f>IF(H126=0," ",IF(E126="H",IF(AND(H126&gt;2006,H126&lt;2010),VLOOKUP(K126,Minimas!$A$15:$C$29,3),IF(AND(H126&gt;2009,H126&lt;2012),VLOOKUP(K126,Minimas!$A$15:$C$29,2),"ERREUR")),IF(AND(H126&gt;2006,H126&lt;2010),VLOOKUP(K126,Minimas!$H$15:J$29,3),IF(AND(H126&gt;2009,H126&lt;2012),VLOOKUP(K126,Minimas!$H$15:$J$29,2),"ERREUR"))))</f>
        <v xml:space="preserve"> </v>
      </c>
      <c r="W126" s="150" t="str">
        <f t="shared" si="9"/>
        <v/>
      </c>
      <c r="X126" s="42"/>
      <c r="Y126" s="42"/>
      <c r="Z126" s="5" t="str">
        <f t="shared" si="10"/>
        <v xml:space="preserve"> </v>
      </c>
      <c r="AA126" s="5" t="str">
        <f t="shared" si="11"/>
        <v xml:space="preserve"> </v>
      </c>
      <c r="AB126" s="40"/>
      <c r="AC126" s="40"/>
      <c r="AD126" s="40"/>
      <c r="AE126" s="111"/>
      <c r="AF126" s="111"/>
      <c r="AG126" s="111"/>
      <c r="AH126" s="111"/>
      <c r="AI126" s="111"/>
      <c r="AJ126" s="111"/>
      <c r="AK126" s="112"/>
      <c r="AL126" s="112"/>
      <c r="AM126" s="112"/>
      <c r="AN126" s="112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</row>
    <row r="127" spans="2:107" s="5" customFormat="1" ht="30" customHeight="1" x14ac:dyDescent="0.2">
      <c r="B127" s="83"/>
      <c r="C127" s="86"/>
      <c r="D127" s="87"/>
      <c r="E127" s="89"/>
      <c r="F127" s="115"/>
      <c r="G127" s="116"/>
      <c r="H127" s="91"/>
      <c r="I127" s="94"/>
      <c r="J127" s="95"/>
      <c r="K127" s="81"/>
      <c r="L127" s="100"/>
      <c r="M127" s="101"/>
      <c r="N127" s="101"/>
      <c r="O127" s="102" t="str">
        <f t="shared" si="6"/>
        <v xml:space="preserve"> </v>
      </c>
      <c r="P127" s="100"/>
      <c r="Q127" s="101"/>
      <c r="R127" s="101"/>
      <c r="S127" s="102" t="str">
        <f t="shared" si="7"/>
        <v xml:space="preserve"> </v>
      </c>
      <c r="T127" s="104" t="str">
        <f t="shared" si="8"/>
        <v/>
      </c>
      <c r="U127" s="105" t="s">
        <v>131</v>
      </c>
      <c r="V127" s="149" t="str">
        <f>IF(H127=0," ",IF(E127="H",IF(AND(H127&gt;2006,H127&lt;2010),VLOOKUP(K127,Minimas!$A$15:$C$29,3),IF(AND(H127&gt;2009,H127&lt;2012),VLOOKUP(K127,Minimas!$A$15:$C$29,2),"ERREUR")),IF(AND(H127&gt;2006,H127&lt;2010),VLOOKUP(K127,Minimas!$H$15:J$29,3),IF(AND(H127&gt;2009,H127&lt;2012),VLOOKUP(K127,Minimas!$H$15:$J$29,2),"ERREUR"))))</f>
        <v xml:space="preserve"> </v>
      </c>
      <c r="W127" s="150" t="str">
        <f t="shared" si="9"/>
        <v/>
      </c>
      <c r="X127" s="42"/>
      <c r="Y127" s="42"/>
      <c r="Z127" s="5" t="str">
        <f t="shared" si="10"/>
        <v xml:space="preserve"> </v>
      </c>
      <c r="AA127" s="5" t="str">
        <f t="shared" si="11"/>
        <v xml:space="preserve"> </v>
      </c>
      <c r="AB127" s="40"/>
      <c r="AC127" s="40"/>
      <c r="AD127" s="40"/>
      <c r="AE127" s="111"/>
      <c r="AF127" s="111"/>
      <c r="AG127" s="111"/>
      <c r="AH127" s="111"/>
      <c r="AI127" s="111"/>
      <c r="AJ127" s="111"/>
      <c r="AK127" s="112"/>
      <c r="AL127" s="112"/>
      <c r="AM127" s="112"/>
      <c r="AN127" s="112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</row>
    <row r="128" spans="2:107" s="5" customFormat="1" ht="30" customHeight="1" x14ac:dyDescent="0.2">
      <c r="B128" s="83"/>
      <c r="C128" s="86"/>
      <c r="D128" s="87"/>
      <c r="E128" s="89"/>
      <c r="F128" s="115"/>
      <c r="G128" s="116"/>
      <c r="H128" s="91"/>
      <c r="I128" s="94"/>
      <c r="J128" s="95"/>
      <c r="K128" s="81"/>
      <c r="L128" s="100"/>
      <c r="M128" s="101"/>
      <c r="N128" s="101"/>
      <c r="O128" s="102" t="str">
        <f t="shared" si="6"/>
        <v xml:space="preserve"> </v>
      </c>
      <c r="P128" s="100"/>
      <c r="Q128" s="101"/>
      <c r="R128" s="101"/>
      <c r="S128" s="102" t="str">
        <f t="shared" si="7"/>
        <v xml:space="preserve"> </v>
      </c>
      <c r="T128" s="104" t="str">
        <f t="shared" si="8"/>
        <v/>
      </c>
      <c r="U128" s="105" t="s">
        <v>131</v>
      </c>
      <c r="V128" s="149" t="str">
        <f>IF(H128=0," ",IF(E128="H",IF(AND(H128&gt;2006,H128&lt;2010),VLOOKUP(K128,Minimas!$A$15:$C$29,3),IF(AND(H128&gt;2009,H128&lt;2012),VLOOKUP(K128,Minimas!$A$15:$C$29,2),"ERREUR")),IF(AND(H128&gt;2006,H128&lt;2010),VLOOKUP(K128,Minimas!$H$15:J$29,3),IF(AND(H128&gt;2009,H128&lt;2012),VLOOKUP(K128,Minimas!$H$15:$J$29,2),"ERREUR"))))</f>
        <v xml:space="preserve"> </v>
      </c>
      <c r="W128" s="150" t="str">
        <f t="shared" si="9"/>
        <v/>
      </c>
      <c r="X128" s="42"/>
      <c r="Y128" s="42"/>
      <c r="Z128" s="5" t="str">
        <f t="shared" si="10"/>
        <v xml:space="preserve"> </v>
      </c>
      <c r="AA128" s="5" t="str">
        <f t="shared" si="11"/>
        <v xml:space="preserve"> </v>
      </c>
      <c r="AB128" s="40"/>
      <c r="AC128" s="40"/>
      <c r="AD128" s="40"/>
      <c r="AE128" s="111"/>
      <c r="AF128" s="111"/>
      <c r="AG128" s="111"/>
      <c r="AH128" s="111"/>
      <c r="AI128" s="111"/>
      <c r="AJ128" s="111"/>
      <c r="AK128" s="112"/>
      <c r="AL128" s="112"/>
      <c r="AM128" s="112"/>
      <c r="AN128" s="112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</row>
    <row r="129" spans="2:107" s="5" customFormat="1" ht="30" customHeight="1" x14ac:dyDescent="0.2">
      <c r="B129" s="83"/>
      <c r="C129" s="86"/>
      <c r="D129" s="87"/>
      <c r="E129" s="89"/>
      <c r="F129" s="115"/>
      <c r="G129" s="116"/>
      <c r="H129" s="91"/>
      <c r="I129" s="94"/>
      <c r="J129" s="95"/>
      <c r="K129" s="81"/>
      <c r="L129" s="100"/>
      <c r="M129" s="101"/>
      <c r="N129" s="101"/>
      <c r="O129" s="102" t="str">
        <f t="shared" si="6"/>
        <v xml:space="preserve"> </v>
      </c>
      <c r="P129" s="100"/>
      <c r="Q129" s="101"/>
      <c r="R129" s="101"/>
      <c r="S129" s="102" t="str">
        <f t="shared" si="7"/>
        <v xml:space="preserve"> </v>
      </c>
      <c r="T129" s="104" t="str">
        <f t="shared" si="8"/>
        <v/>
      </c>
      <c r="U129" s="105" t="s">
        <v>131</v>
      </c>
      <c r="V129" s="149" t="str">
        <f>IF(H129=0," ",IF(E129="H",IF(AND(H129&gt;2006,H129&lt;2010),VLOOKUP(K129,Minimas!$A$15:$C$29,3),IF(AND(H129&gt;2009,H129&lt;2012),VLOOKUP(K129,Minimas!$A$15:$C$29,2),"ERREUR")),IF(AND(H129&gt;2006,H129&lt;2010),VLOOKUP(K129,Minimas!$H$15:J$29,3),IF(AND(H129&gt;2009,H129&lt;2012),VLOOKUP(K129,Minimas!$H$15:$J$29,2),"ERREUR"))))</f>
        <v xml:space="preserve"> </v>
      </c>
      <c r="W129" s="150" t="str">
        <f t="shared" si="9"/>
        <v/>
      </c>
      <c r="X129" s="42"/>
      <c r="Y129" s="42"/>
      <c r="Z129" s="5" t="str">
        <f t="shared" si="10"/>
        <v xml:space="preserve"> </v>
      </c>
      <c r="AA129" s="5" t="str">
        <f t="shared" si="11"/>
        <v xml:space="preserve"> </v>
      </c>
      <c r="AB129" s="40"/>
      <c r="AC129" s="40"/>
      <c r="AD129" s="40"/>
      <c r="AE129" s="111"/>
      <c r="AF129" s="111"/>
      <c r="AG129" s="111"/>
      <c r="AH129" s="111"/>
      <c r="AI129" s="111"/>
      <c r="AJ129" s="111"/>
      <c r="AK129" s="112"/>
      <c r="AL129" s="112"/>
      <c r="AM129" s="112"/>
      <c r="AN129" s="112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</row>
    <row r="130" spans="2:107" s="5" customFormat="1" ht="30" customHeight="1" x14ac:dyDescent="0.2">
      <c r="B130" s="83"/>
      <c r="C130" s="86"/>
      <c r="D130" s="87"/>
      <c r="E130" s="89"/>
      <c r="F130" s="115"/>
      <c r="G130" s="116"/>
      <c r="H130" s="91"/>
      <c r="I130" s="94"/>
      <c r="J130" s="95"/>
      <c r="K130" s="81"/>
      <c r="L130" s="100"/>
      <c r="M130" s="101"/>
      <c r="N130" s="101"/>
      <c r="O130" s="102" t="str">
        <f t="shared" si="6"/>
        <v xml:space="preserve"> </v>
      </c>
      <c r="P130" s="100"/>
      <c r="Q130" s="101"/>
      <c r="R130" s="101"/>
      <c r="S130" s="102" t="str">
        <f t="shared" si="7"/>
        <v xml:space="preserve"> </v>
      </c>
      <c r="T130" s="104" t="str">
        <f t="shared" si="8"/>
        <v/>
      </c>
      <c r="U130" s="105" t="s">
        <v>131</v>
      </c>
      <c r="V130" s="149" t="str">
        <f>IF(H130=0," ",IF(E130="H",IF(AND(H130&gt;2006,H130&lt;2010),VLOOKUP(K130,Minimas!$A$15:$C$29,3),IF(AND(H130&gt;2009,H130&lt;2012),VLOOKUP(K130,Minimas!$A$15:$C$29,2),"ERREUR")),IF(AND(H130&gt;2006,H130&lt;2010),VLOOKUP(K130,Minimas!$H$15:J$29,3),IF(AND(H130&gt;2009,H130&lt;2012),VLOOKUP(K130,Minimas!$H$15:$J$29,2),"ERREUR"))))</f>
        <v xml:space="preserve"> </v>
      </c>
      <c r="W130" s="150" t="str">
        <f t="shared" si="9"/>
        <v/>
      </c>
      <c r="X130" s="42"/>
      <c r="Y130" s="42"/>
      <c r="Z130" s="5" t="str">
        <f t="shared" si="10"/>
        <v xml:space="preserve"> </v>
      </c>
      <c r="AA130" s="5" t="str">
        <f t="shared" si="11"/>
        <v xml:space="preserve"> </v>
      </c>
      <c r="AB130" s="40"/>
      <c r="AC130" s="40"/>
      <c r="AD130" s="40"/>
      <c r="AE130" s="111"/>
      <c r="AF130" s="111"/>
      <c r="AG130" s="111"/>
      <c r="AH130" s="111"/>
      <c r="AI130" s="111"/>
      <c r="AJ130" s="111"/>
      <c r="AK130" s="112"/>
      <c r="AL130" s="112"/>
      <c r="AM130" s="112"/>
      <c r="AN130" s="112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</row>
    <row r="131" spans="2:107" s="5" customFormat="1" ht="30" customHeight="1" x14ac:dyDescent="0.2">
      <c r="B131" s="83"/>
      <c r="C131" s="86"/>
      <c r="D131" s="87"/>
      <c r="E131" s="89"/>
      <c r="F131" s="115"/>
      <c r="G131" s="116"/>
      <c r="H131" s="91"/>
      <c r="I131" s="94"/>
      <c r="J131" s="95"/>
      <c r="K131" s="81"/>
      <c r="L131" s="100"/>
      <c r="M131" s="101"/>
      <c r="N131" s="101"/>
      <c r="O131" s="102" t="str">
        <f t="shared" si="6"/>
        <v xml:space="preserve"> </v>
      </c>
      <c r="P131" s="100"/>
      <c r="Q131" s="101"/>
      <c r="R131" s="101"/>
      <c r="S131" s="102" t="str">
        <f t="shared" si="7"/>
        <v xml:space="preserve"> </v>
      </c>
      <c r="T131" s="104" t="str">
        <f t="shared" si="8"/>
        <v/>
      </c>
      <c r="U131" s="105" t="s">
        <v>131</v>
      </c>
      <c r="V131" s="149" t="str">
        <f>IF(H131=0," ",IF(E131="H",IF(AND(H131&gt;2006,H131&lt;2010),VLOOKUP(K131,Minimas!$A$15:$C$29,3),IF(AND(H131&gt;2009,H131&lt;2012),VLOOKUP(K131,Minimas!$A$15:$C$29,2),"ERREUR")),IF(AND(H131&gt;2006,H131&lt;2010),VLOOKUP(K131,Minimas!$H$15:J$29,3),IF(AND(H131&gt;2009,H131&lt;2012),VLOOKUP(K131,Minimas!$H$15:$J$29,2),"ERREUR"))))</f>
        <v xml:space="preserve"> </v>
      </c>
      <c r="W131" s="150" t="str">
        <f t="shared" si="9"/>
        <v/>
      </c>
      <c r="X131" s="42"/>
      <c r="Y131" s="42"/>
      <c r="Z131" s="5" t="str">
        <f t="shared" si="10"/>
        <v xml:space="preserve"> </v>
      </c>
      <c r="AA131" s="5" t="str">
        <f t="shared" si="11"/>
        <v xml:space="preserve"> </v>
      </c>
      <c r="AB131" s="40"/>
      <c r="AC131" s="40"/>
      <c r="AD131" s="40"/>
      <c r="AE131" s="111"/>
      <c r="AF131" s="111"/>
      <c r="AG131" s="111"/>
      <c r="AH131" s="111"/>
      <c r="AI131" s="111"/>
      <c r="AJ131" s="111"/>
      <c r="AK131" s="112"/>
      <c r="AL131" s="112"/>
      <c r="AM131" s="112"/>
      <c r="AN131" s="112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</row>
    <row r="132" spans="2:107" s="5" customFormat="1" ht="30" customHeight="1" x14ac:dyDescent="0.2">
      <c r="B132" s="83"/>
      <c r="C132" s="86"/>
      <c r="D132" s="87"/>
      <c r="E132" s="89"/>
      <c r="F132" s="115"/>
      <c r="G132" s="116"/>
      <c r="H132" s="91"/>
      <c r="I132" s="94"/>
      <c r="J132" s="95"/>
      <c r="K132" s="81"/>
      <c r="L132" s="100"/>
      <c r="M132" s="101"/>
      <c r="N132" s="101"/>
      <c r="O132" s="102" t="str">
        <f t="shared" si="6"/>
        <v xml:space="preserve"> </v>
      </c>
      <c r="P132" s="100"/>
      <c r="Q132" s="101"/>
      <c r="R132" s="101"/>
      <c r="S132" s="102" t="str">
        <f t="shared" si="7"/>
        <v xml:space="preserve"> </v>
      </c>
      <c r="T132" s="104" t="str">
        <f t="shared" si="8"/>
        <v/>
      </c>
      <c r="U132" s="105" t="s">
        <v>131</v>
      </c>
      <c r="V132" s="149" t="str">
        <f>IF(H132=0," ",IF(E132="H",IF(AND(H132&gt;2006,H132&lt;2010),VLOOKUP(K132,Minimas!$A$15:$C$29,3),IF(AND(H132&gt;2009,H132&lt;2012),VLOOKUP(K132,Minimas!$A$15:$C$29,2),"ERREUR")),IF(AND(H132&gt;2006,H132&lt;2010),VLOOKUP(K132,Minimas!$H$15:J$29,3),IF(AND(H132&gt;2009,H132&lt;2012),VLOOKUP(K132,Minimas!$H$15:$J$29,2),"ERREUR"))))</f>
        <v xml:space="preserve"> </v>
      </c>
      <c r="W132" s="150" t="str">
        <f t="shared" si="9"/>
        <v/>
      </c>
      <c r="X132" s="42"/>
      <c r="Y132" s="42"/>
      <c r="Z132" s="5" t="str">
        <f t="shared" si="10"/>
        <v xml:space="preserve"> </v>
      </c>
      <c r="AA132" s="5" t="str">
        <f t="shared" si="11"/>
        <v xml:space="preserve"> </v>
      </c>
      <c r="AB132" s="40"/>
      <c r="AC132" s="40"/>
      <c r="AD132" s="40"/>
      <c r="AE132" s="111"/>
      <c r="AF132" s="111"/>
      <c r="AG132" s="111"/>
      <c r="AH132" s="111"/>
      <c r="AI132" s="111"/>
      <c r="AJ132" s="111"/>
      <c r="AK132" s="112"/>
      <c r="AL132" s="112"/>
      <c r="AM132" s="112"/>
      <c r="AN132" s="112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</row>
    <row r="133" spans="2:107" s="5" customFormat="1" ht="30" customHeight="1" x14ac:dyDescent="0.2">
      <c r="B133" s="83"/>
      <c r="C133" s="86"/>
      <c r="D133" s="87"/>
      <c r="E133" s="89"/>
      <c r="F133" s="115"/>
      <c r="G133" s="116"/>
      <c r="H133" s="91"/>
      <c r="I133" s="94"/>
      <c r="J133" s="95"/>
      <c r="K133" s="81"/>
      <c r="L133" s="100"/>
      <c r="M133" s="101"/>
      <c r="N133" s="101"/>
      <c r="O133" s="102" t="str">
        <f t="shared" si="6"/>
        <v xml:space="preserve"> </v>
      </c>
      <c r="P133" s="100"/>
      <c r="Q133" s="101"/>
      <c r="R133" s="101"/>
      <c r="S133" s="102" t="str">
        <f t="shared" si="7"/>
        <v xml:space="preserve"> </v>
      </c>
      <c r="T133" s="104" t="str">
        <f t="shared" si="8"/>
        <v/>
      </c>
      <c r="U133" s="105" t="s">
        <v>131</v>
      </c>
      <c r="V133" s="149" t="str">
        <f>IF(H133=0," ",IF(E133="H",IF(AND(H133&gt;2006,H133&lt;2010),VLOOKUP(K133,Minimas!$A$15:$C$29,3),IF(AND(H133&gt;2009,H133&lt;2012),VLOOKUP(K133,Minimas!$A$15:$C$29,2),"ERREUR")),IF(AND(H133&gt;2006,H133&lt;2010),VLOOKUP(K133,Minimas!$H$15:J$29,3),IF(AND(H133&gt;2009,H133&lt;2012),VLOOKUP(K133,Minimas!$H$15:$J$29,2),"ERREUR"))))</f>
        <v xml:space="preserve"> </v>
      </c>
      <c r="W133" s="150" t="str">
        <f t="shared" si="9"/>
        <v/>
      </c>
      <c r="X133" s="42"/>
      <c r="Y133" s="42"/>
      <c r="Z133" s="5" t="str">
        <f t="shared" si="10"/>
        <v xml:space="preserve"> </v>
      </c>
      <c r="AA133" s="5" t="str">
        <f t="shared" si="11"/>
        <v xml:space="preserve"> </v>
      </c>
      <c r="AB133" s="40"/>
      <c r="AC133" s="40"/>
      <c r="AD133" s="40"/>
      <c r="AE133" s="111"/>
      <c r="AF133" s="111"/>
      <c r="AG133" s="111"/>
      <c r="AH133" s="111"/>
      <c r="AI133" s="111"/>
      <c r="AJ133" s="111"/>
      <c r="AK133" s="112"/>
      <c r="AL133" s="112"/>
      <c r="AM133" s="112"/>
      <c r="AN133" s="112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</row>
    <row r="134" spans="2:107" s="5" customFormat="1" ht="30" customHeight="1" x14ac:dyDescent="0.2">
      <c r="B134" s="83"/>
      <c r="C134" s="86"/>
      <c r="D134" s="87"/>
      <c r="E134" s="89"/>
      <c r="F134" s="115"/>
      <c r="G134" s="116"/>
      <c r="H134" s="91"/>
      <c r="I134" s="94"/>
      <c r="J134" s="95"/>
      <c r="K134" s="81"/>
      <c r="L134" s="100"/>
      <c r="M134" s="101"/>
      <c r="N134" s="101"/>
      <c r="O134" s="102" t="str">
        <f t="shared" si="6"/>
        <v xml:space="preserve"> </v>
      </c>
      <c r="P134" s="100"/>
      <c r="Q134" s="101"/>
      <c r="R134" s="101"/>
      <c r="S134" s="102" t="str">
        <f t="shared" si="7"/>
        <v xml:space="preserve"> </v>
      </c>
      <c r="T134" s="104" t="str">
        <f t="shared" si="8"/>
        <v/>
      </c>
      <c r="U134" s="105" t="s">
        <v>131</v>
      </c>
      <c r="V134" s="149" t="str">
        <f>IF(H134=0," ",IF(E134="H",IF(AND(H134&gt;2006,H134&lt;2010),VLOOKUP(K134,Minimas!$A$15:$C$29,3),IF(AND(H134&gt;2009,H134&lt;2012),VLOOKUP(K134,Minimas!$A$15:$C$29,2),"ERREUR")),IF(AND(H134&gt;2006,H134&lt;2010),VLOOKUP(K134,Minimas!$H$15:J$29,3),IF(AND(H134&gt;2009,H134&lt;2012),VLOOKUP(K134,Minimas!$H$15:$J$29,2),"ERREUR"))))</f>
        <v xml:space="preserve"> </v>
      </c>
      <c r="W134" s="150" t="str">
        <f t="shared" si="9"/>
        <v/>
      </c>
      <c r="X134" s="42"/>
      <c r="Y134" s="42"/>
      <c r="Z134" s="5" t="str">
        <f t="shared" si="10"/>
        <v xml:space="preserve"> </v>
      </c>
      <c r="AA134" s="5" t="str">
        <f t="shared" si="11"/>
        <v xml:space="preserve"> </v>
      </c>
      <c r="AB134" s="40"/>
      <c r="AC134" s="40"/>
      <c r="AD134" s="40"/>
      <c r="AE134" s="111"/>
      <c r="AF134" s="111"/>
      <c r="AG134" s="111"/>
      <c r="AH134" s="111"/>
      <c r="AI134" s="111"/>
      <c r="AJ134" s="111"/>
      <c r="AK134" s="112"/>
      <c r="AL134" s="112"/>
      <c r="AM134" s="112"/>
      <c r="AN134" s="112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</row>
    <row r="135" spans="2:107" s="5" customFormat="1" ht="30" customHeight="1" x14ac:dyDescent="0.2">
      <c r="B135" s="83"/>
      <c r="C135" s="86"/>
      <c r="D135" s="87"/>
      <c r="E135" s="89"/>
      <c r="F135" s="115"/>
      <c r="G135" s="116"/>
      <c r="H135" s="91"/>
      <c r="I135" s="94"/>
      <c r="J135" s="95"/>
      <c r="K135" s="81"/>
      <c r="L135" s="100"/>
      <c r="M135" s="101"/>
      <c r="N135" s="101"/>
      <c r="O135" s="102" t="str">
        <f t="shared" si="6"/>
        <v xml:space="preserve"> </v>
      </c>
      <c r="P135" s="100"/>
      <c r="Q135" s="101"/>
      <c r="R135" s="101"/>
      <c r="S135" s="102" t="str">
        <f t="shared" si="7"/>
        <v xml:space="preserve"> </v>
      </c>
      <c r="T135" s="104" t="str">
        <f t="shared" si="8"/>
        <v/>
      </c>
      <c r="U135" s="105" t="s">
        <v>131</v>
      </c>
      <c r="V135" s="149" t="str">
        <f>IF(H135=0," ",IF(E135="H",IF(AND(H135&gt;2006,H135&lt;2010),VLOOKUP(K135,Minimas!$A$15:$C$29,3),IF(AND(H135&gt;2009,H135&lt;2012),VLOOKUP(K135,Minimas!$A$15:$C$29,2),"ERREUR")),IF(AND(H135&gt;2006,H135&lt;2010),VLOOKUP(K135,Minimas!$H$15:J$29,3),IF(AND(H135&gt;2009,H135&lt;2012),VLOOKUP(K135,Minimas!$H$15:$J$29,2),"ERREUR"))))</f>
        <v xml:space="preserve"> </v>
      </c>
      <c r="W135" s="150" t="str">
        <f t="shared" si="9"/>
        <v/>
      </c>
      <c r="X135" s="42"/>
      <c r="Y135" s="42"/>
      <c r="Z135" s="5" t="str">
        <f t="shared" si="10"/>
        <v xml:space="preserve"> </v>
      </c>
      <c r="AA135" s="5" t="str">
        <f t="shared" si="11"/>
        <v xml:space="preserve"> </v>
      </c>
      <c r="AB135" s="40"/>
      <c r="AC135" s="40"/>
      <c r="AD135" s="40"/>
      <c r="AE135" s="111"/>
      <c r="AF135" s="111"/>
      <c r="AG135" s="111"/>
      <c r="AH135" s="111"/>
      <c r="AI135" s="111"/>
      <c r="AJ135" s="111"/>
      <c r="AK135" s="112"/>
      <c r="AL135" s="112"/>
      <c r="AM135" s="112"/>
      <c r="AN135" s="112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</row>
    <row r="136" spans="2:107" s="5" customFormat="1" ht="30" customHeight="1" x14ac:dyDescent="0.2">
      <c r="B136" s="83"/>
      <c r="C136" s="86"/>
      <c r="D136" s="87"/>
      <c r="E136" s="89"/>
      <c r="F136" s="115"/>
      <c r="G136" s="116"/>
      <c r="H136" s="91"/>
      <c r="I136" s="94"/>
      <c r="J136" s="95"/>
      <c r="K136" s="81"/>
      <c r="L136" s="100"/>
      <c r="M136" s="101"/>
      <c r="N136" s="101"/>
      <c r="O136" s="102" t="str">
        <f t="shared" ref="O136:O199" si="12">IF(Z136&lt;=0,0,Z136)</f>
        <v xml:space="preserve"> </v>
      </c>
      <c r="P136" s="100"/>
      <c r="Q136" s="101"/>
      <c r="R136" s="101"/>
      <c r="S136" s="102" t="str">
        <f t="shared" ref="S136:S199" si="13">IF(AA136&lt;=0,0,AA136)</f>
        <v xml:space="preserve"> </v>
      </c>
      <c r="T136" s="104" t="str">
        <f t="shared" ref="T136:T199" si="14">IF(E136="","",IF(OR(O136=0,S136=0),0,O136+S136))</f>
        <v/>
      </c>
      <c r="U136" s="105" t="s">
        <v>131</v>
      </c>
      <c r="V136" s="149" t="str">
        <f>IF(H136=0," ",IF(E136="H",IF(AND(H136&gt;2006,H136&lt;2010),VLOOKUP(K136,Minimas!$A$15:$C$29,3),IF(AND(H136&gt;2009,H136&lt;2012),VLOOKUP(K136,Minimas!$A$15:$C$29,2),"ERREUR")),IF(AND(H136&gt;2006,H136&lt;2010),VLOOKUP(K136,Minimas!$H$15:J$29,3),IF(AND(H136&gt;2009,H136&lt;2012),VLOOKUP(K136,Minimas!$H$15:$J$29,2),"ERREUR"))))</f>
        <v xml:space="preserve"> </v>
      </c>
      <c r="W136" s="150" t="str">
        <f t="shared" ref="W136:W199" si="15">IF(E136=" "," ",IF(E136="H",10^(0.75194503*LOG(K136/175.508)^2)*T136,IF(E136="F",10^(0.783497476* LOG(K136/153.655)^2)*T136,"")))</f>
        <v/>
      </c>
      <c r="X136" s="42"/>
      <c r="Y136" s="42"/>
      <c r="Z136" s="5" t="str">
        <f t="shared" ref="Z136:Z199" si="16">IF(L136=0," ",MAXA(L136+M136,M136+N136,L136+N136))</f>
        <v xml:space="preserve"> </v>
      </c>
      <c r="AA136" s="5" t="str">
        <f t="shared" ref="AA136:AA199" si="17">IF(P136=0," ",MAXA(P136+Q136,Q136+R136,P136+R136))</f>
        <v xml:space="preserve"> </v>
      </c>
      <c r="AB136" s="40"/>
      <c r="AC136" s="40"/>
      <c r="AD136" s="40"/>
      <c r="AE136" s="111"/>
      <c r="AF136" s="111"/>
      <c r="AG136" s="111"/>
      <c r="AH136" s="111"/>
      <c r="AI136" s="111"/>
      <c r="AJ136" s="111"/>
      <c r="AK136" s="112"/>
      <c r="AL136" s="112"/>
      <c r="AM136" s="112"/>
      <c r="AN136" s="112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</row>
    <row r="137" spans="2:107" s="5" customFormat="1" ht="30" customHeight="1" x14ac:dyDescent="0.2">
      <c r="B137" s="83"/>
      <c r="C137" s="86"/>
      <c r="D137" s="87"/>
      <c r="E137" s="89"/>
      <c r="F137" s="115"/>
      <c r="G137" s="116"/>
      <c r="H137" s="91"/>
      <c r="I137" s="94"/>
      <c r="J137" s="95"/>
      <c r="K137" s="81"/>
      <c r="L137" s="100"/>
      <c r="M137" s="101"/>
      <c r="N137" s="101"/>
      <c r="O137" s="102" t="str">
        <f t="shared" si="12"/>
        <v xml:space="preserve"> </v>
      </c>
      <c r="P137" s="100"/>
      <c r="Q137" s="101"/>
      <c r="R137" s="101"/>
      <c r="S137" s="102" t="str">
        <f t="shared" si="13"/>
        <v xml:space="preserve"> </v>
      </c>
      <c r="T137" s="104" t="str">
        <f t="shared" si="14"/>
        <v/>
      </c>
      <c r="U137" s="105" t="s">
        <v>131</v>
      </c>
      <c r="V137" s="149" t="str">
        <f>IF(H137=0," ",IF(E137="H",IF(AND(H137&gt;2006,H137&lt;2010),VLOOKUP(K137,Minimas!$A$15:$C$29,3),IF(AND(H137&gt;2009,H137&lt;2012),VLOOKUP(K137,Minimas!$A$15:$C$29,2),"ERREUR")),IF(AND(H137&gt;2006,H137&lt;2010),VLOOKUP(K137,Minimas!$H$15:J$29,3),IF(AND(H137&gt;2009,H137&lt;2012),VLOOKUP(K137,Minimas!$H$15:$J$29,2),"ERREUR"))))</f>
        <v xml:space="preserve"> </v>
      </c>
      <c r="W137" s="150" t="str">
        <f t="shared" si="15"/>
        <v/>
      </c>
      <c r="X137" s="42"/>
      <c r="Y137" s="42"/>
      <c r="Z137" s="5" t="str">
        <f t="shared" si="16"/>
        <v xml:space="preserve"> </v>
      </c>
      <c r="AA137" s="5" t="str">
        <f t="shared" si="17"/>
        <v xml:space="preserve"> </v>
      </c>
      <c r="AB137" s="40"/>
      <c r="AC137" s="40"/>
      <c r="AD137" s="40"/>
      <c r="AE137" s="111"/>
      <c r="AF137" s="111"/>
      <c r="AG137" s="111"/>
      <c r="AH137" s="111"/>
      <c r="AI137" s="111"/>
      <c r="AJ137" s="111"/>
      <c r="AK137" s="112"/>
      <c r="AL137" s="112"/>
      <c r="AM137" s="112"/>
      <c r="AN137" s="112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</row>
    <row r="138" spans="2:107" s="5" customFormat="1" ht="30" customHeight="1" x14ac:dyDescent="0.2">
      <c r="B138" s="83"/>
      <c r="C138" s="86"/>
      <c r="D138" s="87"/>
      <c r="E138" s="89"/>
      <c r="F138" s="115"/>
      <c r="G138" s="116"/>
      <c r="H138" s="91"/>
      <c r="I138" s="94"/>
      <c r="J138" s="95"/>
      <c r="K138" s="81"/>
      <c r="L138" s="100"/>
      <c r="M138" s="101"/>
      <c r="N138" s="101"/>
      <c r="O138" s="102" t="str">
        <f t="shared" si="12"/>
        <v xml:space="preserve"> </v>
      </c>
      <c r="P138" s="100"/>
      <c r="Q138" s="101"/>
      <c r="R138" s="101"/>
      <c r="S138" s="102" t="str">
        <f t="shared" si="13"/>
        <v xml:space="preserve"> </v>
      </c>
      <c r="T138" s="104" t="str">
        <f t="shared" si="14"/>
        <v/>
      </c>
      <c r="U138" s="105" t="s">
        <v>131</v>
      </c>
      <c r="V138" s="149" t="str">
        <f>IF(H138=0," ",IF(E138="H",IF(AND(H138&gt;2006,H138&lt;2010),VLOOKUP(K138,Minimas!$A$15:$C$29,3),IF(AND(H138&gt;2009,H138&lt;2012),VLOOKUP(K138,Minimas!$A$15:$C$29,2),"ERREUR")),IF(AND(H138&gt;2006,H138&lt;2010),VLOOKUP(K138,Minimas!$H$15:J$29,3),IF(AND(H138&gt;2009,H138&lt;2012),VLOOKUP(K138,Minimas!$H$15:$J$29,2),"ERREUR"))))</f>
        <v xml:space="preserve"> </v>
      </c>
      <c r="W138" s="150" t="str">
        <f t="shared" si="15"/>
        <v/>
      </c>
      <c r="X138" s="42"/>
      <c r="Y138" s="42"/>
      <c r="Z138" s="5" t="str">
        <f t="shared" si="16"/>
        <v xml:space="preserve"> </v>
      </c>
      <c r="AA138" s="5" t="str">
        <f t="shared" si="17"/>
        <v xml:space="preserve"> </v>
      </c>
      <c r="AB138" s="40"/>
      <c r="AC138" s="40"/>
      <c r="AD138" s="40"/>
      <c r="AE138" s="111"/>
      <c r="AF138" s="111"/>
      <c r="AG138" s="111"/>
      <c r="AH138" s="111"/>
      <c r="AI138" s="111"/>
      <c r="AJ138" s="111"/>
      <c r="AK138" s="112"/>
      <c r="AL138" s="112"/>
      <c r="AM138" s="112"/>
      <c r="AN138" s="112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</row>
    <row r="139" spans="2:107" s="5" customFormat="1" ht="30" customHeight="1" x14ac:dyDescent="0.2">
      <c r="B139" s="83"/>
      <c r="C139" s="86"/>
      <c r="D139" s="87"/>
      <c r="E139" s="89"/>
      <c r="F139" s="115"/>
      <c r="G139" s="116"/>
      <c r="H139" s="91"/>
      <c r="I139" s="94"/>
      <c r="J139" s="95"/>
      <c r="K139" s="81"/>
      <c r="L139" s="100"/>
      <c r="M139" s="101"/>
      <c r="N139" s="101"/>
      <c r="O139" s="102" t="str">
        <f t="shared" si="12"/>
        <v xml:space="preserve"> </v>
      </c>
      <c r="P139" s="100"/>
      <c r="Q139" s="101"/>
      <c r="R139" s="101"/>
      <c r="S139" s="102" t="str">
        <f t="shared" si="13"/>
        <v xml:space="preserve"> </v>
      </c>
      <c r="T139" s="104" t="str">
        <f t="shared" si="14"/>
        <v/>
      </c>
      <c r="U139" s="105" t="s">
        <v>131</v>
      </c>
      <c r="V139" s="149" t="str">
        <f>IF(H139=0," ",IF(E139="H",IF(AND(H139&gt;2006,H139&lt;2010),VLOOKUP(K139,Minimas!$A$15:$C$29,3),IF(AND(H139&gt;2009,H139&lt;2012),VLOOKUP(K139,Minimas!$A$15:$C$29,2),"ERREUR")),IF(AND(H139&gt;2006,H139&lt;2010),VLOOKUP(K139,Minimas!$H$15:J$29,3),IF(AND(H139&gt;2009,H139&lt;2012),VLOOKUP(K139,Minimas!$H$15:$J$29,2),"ERREUR"))))</f>
        <v xml:space="preserve"> </v>
      </c>
      <c r="W139" s="150" t="str">
        <f t="shared" si="15"/>
        <v/>
      </c>
      <c r="X139" s="42"/>
      <c r="Y139" s="42"/>
      <c r="Z139" s="5" t="str">
        <f t="shared" si="16"/>
        <v xml:space="preserve"> </v>
      </c>
      <c r="AA139" s="5" t="str">
        <f t="shared" si="17"/>
        <v xml:space="preserve"> </v>
      </c>
      <c r="AB139" s="40"/>
      <c r="AC139" s="40"/>
      <c r="AD139" s="40"/>
      <c r="AE139" s="111"/>
      <c r="AF139" s="111"/>
      <c r="AG139" s="111"/>
      <c r="AH139" s="111"/>
      <c r="AI139" s="111"/>
      <c r="AJ139" s="111"/>
      <c r="AK139" s="112"/>
      <c r="AL139" s="112"/>
      <c r="AM139" s="112"/>
      <c r="AN139" s="112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</row>
    <row r="140" spans="2:107" s="5" customFormat="1" ht="30" customHeight="1" x14ac:dyDescent="0.2">
      <c r="B140" s="83"/>
      <c r="C140" s="86"/>
      <c r="D140" s="87"/>
      <c r="E140" s="89"/>
      <c r="F140" s="115"/>
      <c r="G140" s="116"/>
      <c r="H140" s="91"/>
      <c r="I140" s="94"/>
      <c r="J140" s="95"/>
      <c r="K140" s="81"/>
      <c r="L140" s="100"/>
      <c r="M140" s="101"/>
      <c r="N140" s="101"/>
      <c r="O140" s="102" t="str">
        <f t="shared" si="12"/>
        <v xml:space="preserve"> </v>
      </c>
      <c r="P140" s="100"/>
      <c r="Q140" s="101"/>
      <c r="R140" s="101"/>
      <c r="S140" s="102" t="str">
        <f t="shared" si="13"/>
        <v xml:space="preserve"> </v>
      </c>
      <c r="T140" s="104" t="str">
        <f t="shared" si="14"/>
        <v/>
      </c>
      <c r="U140" s="105" t="s">
        <v>131</v>
      </c>
      <c r="V140" s="149" t="str">
        <f>IF(H140=0," ",IF(E140="H",IF(AND(H140&gt;2006,H140&lt;2010),VLOOKUP(K140,Minimas!$A$15:$C$29,3),IF(AND(H140&gt;2009,H140&lt;2012),VLOOKUP(K140,Minimas!$A$15:$C$29,2),"ERREUR")),IF(AND(H140&gt;2006,H140&lt;2010),VLOOKUP(K140,Minimas!$H$15:J$29,3),IF(AND(H140&gt;2009,H140&lt;2012),VLOOKUP(K140,Minimas!$H$15:$J$29,2),"ERREUR"))))</f>
        <v xml:space="preserve"> </v>
      </c>
      <c r="W140" s="150" t="str">
        <f t="shared" si="15"/>
        <v/>
      </c>
      <c r="X140" s="42"/>
      <c r="Y140" s="42"/>
      <c r="Z140" s="5" t="str">
        <f t="shared" si="16"/>
        <v xml:space="preserve"> </v>
      </c>
      <c r="AA140" s="5" t="str">
        <f t="shared" si="17"/>
        <v xml:space="preserve"> </v>
      </c>
      <c r="AB140" s="40"/>
      <c r="AC140" s="40"/>
      <c r="AD140" s="40"/>
      <c r="AE140" s="111"/>
      <c r="AF140" s="111"/>
      <c r="AG140" s="111"/>
      <c r="AH140" s="111"/>
      <c r="AI140" s="111"/>
      <c r="AJ140" s="111"/>
      <c r="AK140" s="112"/>
      <c r="AL140" s="112"/>
      <c r="AM140" s="112"/>
      <c r="AN140" s="112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</row>
    <row r="141" spans="2:107" s="5" customFormat="1" ht="30" customHeight="1" x14ac:dyDescent="0.2">
      <c r="B141" s="83"/>
      <c r="C141" s="86"/>
      <c r="D141" s="87"/>
      <c r="E141" s="89"/>
      <c r="F141" s="115"/>
      <c r="G141" s="116"/>
      <c r="H141" s="91"/>
      <c r="I141" s="94"/>
      <c r="J141" s="95"/>
      <c r="K141" s="81"/>
      <c r="L141" s="100"/>
      <c r="M141" s="101"/>
      <c r="N141" s="101"/>
      <c r="O141" s="102" t="str">
        <f t="shared" si="12"/>
        <v xml:space="preserve"> </v>
      </c>
      <c r="P141" s="100"/>
      <c r="Q141" s="101"/>
      <c r="R141" s="101"/>
      <c r="S141" s="102" t="str">
        <f t="shared" si="13"/>
        <v xml:space="preserve"> </v>
      </c>
      <c r="T141" s="104" t="str">
        <f t="shared" si="14"/>
        <v/>
      </c>
      <c r="U141" s="105" t="s">
        <v>131</v>
      </c>
      <c r="V141" s="149" t="str">
        <f>IF(H141=0," ",IF(E141="H",IF(AND(H141&gt;2006,H141&lt;2010),VLOOKUP(K141,Minimas!$A$15:$C$29,3),IF(AND(H141&gt;2009,H141&lt;2012),VLOOKUP(K141,Minimas!$A$15:$C$29,2),"ERREUR")),IF(AND(H141&gt;2006,H141&lt;2010),VLOOKUP(K141,Minimas!$H$15:J$29,3),IF(AND(H141&gt;2009,H141&lt;2012),VLOOKUP(K141,Minimas!$H$15:$J$29,2),"ERREUR"))))</f>
        <v xml:space="preserve"> </v>
      </c>
      <c r="W141" s="150" t="str">
        <f t="shared" si="15"/>
        <v/>
      </c>
      <c r="X141" s="42"/>
      <c r="Y141" s="42"/>
      <c r="Z141" s="5" t="str">
        <f t="shared" si="16"/>
        <v xml:space="preserve"> </v>
      </c>
      <c r="AA141" s="5" t="str">
        <f t="shared" si="17"/>
        <v xml:space="preserve"> </v>
      </c>
      <c r="AB141" s="40"/>
      <c r="AC141" s="40"/>
      <c r="AD141" s="40"/>
      <c r="AE141" s="111"/>
      <c r="AF141" s="111"/>
      <c r="AG141" s="111"/>
      <c r="AH141" s="111"/>
      <c r="AI141" s="111"/>
      <c r="AJ141" s="111"/>
      <c r="AK141" s="112"/>
      <c r="AL141" s="112"/>
      <c r="AM141" s="112"/>
      <c r="AN141" s="112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</row>
    <row r="142" spans="2:107" s="5" customFormat="1" ht="30" customHeight="1" x14ac:dyDescent="0.2">
      <c r="B142" s="83"/>
      <c r="C142" s="86"/>
      <c r="D142" s="87"/>
      <c r="E142" s="89"/>
      <c r="F142" s="115"/>
      <c r="G142" s="116"/>
      <c r="H142" s="91"/>
      <c r="I142" s="94"/>
      <c r="J142" s="95"/>
      <c r="K142" s="81"/>
      <c r="L142" s="100"/>
      <c r="M142" s="101"/>
      <c r="N142" s="101"/>
      <c r="O142" s="102" t="str">
        <f t="shared" si="12"/>
        <v xml:space="preserve"> </v>
      </c>
      <c r="P142" s="100"/>
      <c r="Q142" s="101"/>
      <c r="R142" s="101"/>
      <c r="S142" s="102" t="str">
        <f t="shared" si="13"/>
        <v xml:space="preserve"> </v>
      </c>
      <c r="T142" s="104" t="str">
        <f t="shared" si="14"/>
        <v/>
      </c>
      <c r="U142" s="105" t="s">
        <v>131</v>
      </c>
      <c r="V142" s="149" t="str">
        <f>IF(H142=0," ",IF(E142="H",IF(AND(H142&gt;2006,H142&lt;2010),VLOOKUP(K142,Minimas!$A$15:$C$29,3),IF(AND(H142&gt;2009,H142&lt;2012),VLOOKUP(K142,Minimas!$A$15:$C$29,2),"ERREUR")),IF(AND(H142&gt;2006,H142&lt;2010),VLOOKUP(K142,Minimas!$H$15:J$29,3),IF(AND(H142&gt;2009,H142&lt;2012),VLOOKUP(K142,Minimas!$H$15:$J$29,2),"ERREUR"))))</f>
        <v xml:space="preserve"> </v>
      </c>
      <c r="W142" s="150" t="str">
        <f t="shared" si="15"/>
        <v/>
      </c>
      <c r="X142" s="42"/>
      <c r="Y142" s="42"/>
      <c r="Z142" s="5" t="str">
        <f t="shared" si="16"/>
        <v xml:space="preserve"> </v>
      </c>
      <c r="AA142" s="5" t="str">
        <f t="shared" si="17"/>
        <v xml:space="preserve"> </v>
      </c>
      <c r="AB142" s="40"/>
      <c r="AC142" s="40"/>
      <c r="AD142" s="40"/>
      <c r="AE142" s="111"/>
      <c r="AF142" s="111"/>
      <c r="AG142" s="111"/>
      <c r="AH142" s="111"/>
      <c r="AI142" s="111"/>
      <c r="AJ142" s="111"/>
      <c r="AK142" s="112"/>
      <c r="AL142" s="112"/>
      <c r="AM142" s="112"/>
      <c r="AN142" s="112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</row>
    <row r="143" spans="2:107" s="5" customFormat="1" ht="30" customHeight="1" x14ac:dyDescent="0.2">
      <c r="B143" s="83"/>
      <c r="C143" s="86"/>
      <c r="D143" s="87"/>
      <c r="E143" s="89"/>
      <c r="F143" s="115"/>
      <c r="G143" s="116"/>
      <c r="H143" s="91"/>
      <c r="I143" s="94"/>
      <c r="J143" s="95"/>
      <c r="K143" s="81"/>
      <c r="L143" s="100"/>
      <c r="M143" s="101"/>
      <c r="N143" s="101"/>
      <c r="O143" s="102" t="str">
        <f t="shared" si="12"/>
        <v xml:space="preserve"> </v>
      </c>
      <c r="P143" s="100"/>
      <c r="Q143" s="101"/>
      <c r="R143" s="101"/>
      <c r="S143" s="102" t="str">
        <f t="shared" si="13"/>
        <v xml:space="preserve"> </v>
      </c>
      <c r="T143" s="104" t="str">
        <f t="shared" si="14"/>
        <v/>
      </c>
      <c r="U143" s="105" t="s">
        <v>131</v>
      </c>
      <c r="V143" s="149" t="str">
        <f>IF(H143=0," ",IF(E143="H",IF(AND(H143&gt;2006,H143&lt;2010),VLOOKUP(K143,Minimas!$A$15:$C$29,3),IF(AND(H143&gt;2009,H143&lt;2012),VLOOKUP(K143,Minimas!$A$15:$C$29,2),"ERREUR")),IF(AND(H143&gt;2006,H143&lt;2010),VLOOKUP(K143,Minimas!$H$15:J$29,3),IF(AND(H143&gt;2009,H143&lt;2012),VLOOKUP(K143,Minimas!$H$15:$J$29,2),"ERREUR"))))</f>
        <v xml:space="preserve"> </v>
      </c>
      <c r="W143" s="150" t="str">
        <f t="shared" si="15"/>
        <v/>
      </c>
      <c r="X143" s="42"/>
      <c r="Y143" s="42"/>
      <c r="Z143" s="5" t="str">
        <f t="shared" si="16"/>
        <v xml:space="preserve"> </v>
      </c>
      <c r="AA143" s="5" t="str">
        <f t="shared" si="17"/>
        <v xml:space="preserve"> </v>
      </c>
      <c r="AB143" s="40"/>
      <c r="AC143" s="40"/>
      <c r="AD143" s="40"/>
      <c r="AE143" s="111"/>
      <c r="AF143" s="111"/>
      <c r="AG143" s="111"/>
      <c r="AH143" s="111"/>
      <c r="AI143" s="111"/>
      <c r="AJ143" s="111"/>
      <c r="AK143" s="112"/>
      <c r="AL143" s="112"/>
      <c r="AM143" s="112"/>
      <c r="AN143" s="112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</row>
    <row r="144" spans="2:107" s="5" customFormat="1" ht="30" customHeight="1" x14ac:dyDescent="0.2">
      <c r="B144" s="83"/>
      <c r="C144" s="86"/>
      <c r="D144" s="87"/>
      <c r="E144" s="89"/>
      <c r="F144" s="115"/>
      <c r="G144" s="116"/>
      <c r="H144" s="91"/>
      <c r="I144" s="94"/>
      <c r="J144" s="95"/>
      <c r="K144" s="81"/>
      <c r="L144" s="100"/>
      <c r="M144" s="101"/>
      <c r="N144" s="101"/>
      <c r="O144" s="102" t="str">
        <f t="shared" si="12"/>
        <v xml:space="preserve"> </v>
      </c>
      <c r="P144" s="100"/>
      <c r="Q144" s="101"/>
      <c r="R144" s="101"/>
      <c r="S144" s="102" t="str">
        <f t="shared" si="13"/>
        <v xml:space="preserve"> </v>
      </c>
      <c r="T144" s="104" t="str">
        <f t="shared" si="14"/>
        <v/>
      </c>
      <c r="U144" s="105" t="s">
        <v>131</v>
      </c>
      <c r="V144" s="149" t="str">
        <f>IF(H144=0," ",IF(E144="H",IF(AND(H144&gt;2006,H144&lt;2010),VLOOKUP(K144,Minimas!$A$15:$C$29,3),IF(AND(H144&gt;2009,H144&lt;2012),VLOOKUP(K144,Minimas!$A$15:$C$29,2),"ERREUR")),IF(AND(H144&gt;2006,H144&lt;2010),VLOOKUP(K144,Minimas!$H$15:J$29,3),IF(AND(H144&gt;2009,H144&lt;2012),VLOOKUP(K144,Minimas!$H$15:$J$29,2),"ERREUR"))))</f>
        <v xml:space="preserve"> </v>
      </c>
      <c r="W144" s="150" t="str">
        <f t="shared" si="15"/>
        <v/>
      </c>
      <c r="X144" s="42"/>
      <c r="Y144" s="42"/>
      <c r="Z144" s="5" t="str">
        <f t="shared" si="16"/>
        <v xml:space="preserve"> </v>
      </c>
      <c r="AA144" s="5" t="str">
        <f t="shared" si="17"/>
        <v xml:space="preserve"> </v>
      </c>
      <c r="AB144" s="40"/>
      <c r="AC144" s="40"/>
      <c r="AD144" s="40"/>
      <c r="AE144" s="111"/>
      <c r="AF144" s="111"/>
      <c r="AG144" s="111"/>
      <c r="AH144" s="111"/>
      <c r="AI144" s="111"/>
      <c r="AJ144" s="111"/>
      <c r="AK144" s="112"/>
      <c r="AL144" s="112"/>
      <c r="AM144" s="112"/>
      <c r="AN144" s="112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</row>
    <row r="145" spans="2:107" s="5" customFormat="1" ht="30" customHeight="1" x14ac:dyDescent="0.2">
      <c r="B145" s="83"/>
      <c r="C145" s="86"/>
      <c r="D145" s="87"/>
      <c r="E145" s="89"/>
      <c r="F145" s="115"/>
      <c r="G145" s="116"/>
      <c r="H145" s="91"/>
      <c r="I145" s="94"/>
      <c r="J145" s="95"/>
      <c r="K145" s="81"/>
      <c r="L145" s="100"/>
      <c r="M145" s="101"/>
      <c r="N145" s="101"/>
      <c r="O145" s="102" t="str">
        <f t="shared" si="12"/>
        <v xml:space="preserve"> </v>
      </c>
      <c r="P145" s="100"/>
      <c r="Q145" s="101"/>
      <c r="R145" s="101"/>
      <c r="S145" s="102" t="str">
        <f t="shared" si="13"/>
        <v xml:space="preserve"> </v>
      </c>
      <c r="T145" s="104" t="str">
        <f t="shared" si="14"/>
        <v/>
      </c>
      <c r="U145" s="105" t="s">
        <v>131</v>
      </c>
      <c r="V145" s="149" t="str">
        <f>IF(H145=0," ",IF(E145="H",IF(AND(H145&gt;2006,H145&lt;2010),VLOOKUP(K145,Minimas!$A$15:$C$29,3),IF(AND(H145&gt;2009,H145&lt;2012),VLOOKUP(K145,Minimas!$A$15:$C$29,2),"ERREUR")),IF(AND(H145&gt;2006,H145&lt;2010),VLOOKUP(K145,Minimas!$H$15:J$29,3),IF(AND(H145&gt;2009,H145&lt;2012),VLOOKUP(K145,Minimas!$H$15:$J$29,2),"ERREUR"))))</f>
        <v xml:space="preserve"> </v>
      </c>
      <c r="W145" s="150" t="str">
        <f t="shared" si="15"/>
        <v/>
      </c>
      <c r="X145" s="42"/>
      <c r="Y145" s="42"/>
      <c r="Z145" s="5" t="str">
        <f t="shared" si="16"/>
        <v xml:space="preserve"> </v>
      </c>
      <c r="AA145" s="5" t="str">
        <f t="shared" si="17"/>
        <v xml:space="preserve"> </v>
      </c>
      <c r="AB145" s="40"/>
      <c r="AC145" s="40"/>
      <c r="AD145" s="40"/>
      <c r="AE145" s="111"/>
      <c r="AF145" s="111"/>
      <c r="AG145" s="111"/>
      <c r="AH145" s="111"/>
      <c r="AI145" s="111"/>
      <c r="AJ145" s="111"/>
      <c r="AK145" s="112"/>
      <c r="AL145" s="112"/>
      <c r="AM145" s="112"/>
      <c r="AN145" s="112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</row>
    <row r="146" spans="2:107" s="5" customFormat="1" ht="30" customHeight="1" x14ac:dyDescent="0.2">
      <c r="B146" s="83"/>
      <c r="C146" s="86"/>
      <c r="D146" s="87"/>
      <c r="E146" s="89"/>
      <c r="F146" s="115"/>
      <c r="G146" s="116"/>
      <c r="H146" s="91"/>
      <c r="I146" s="94"/>
      <c r="J146" s="95"/>
      <c r="K146" s="81"/>
      <c r="L146" s="100"/>
      <c r="M146" s="101"/>
      <c r="N146" s="101"/>
      <c r="O146" s="102" t="str">
        <f t="shared" si="12"/>
        <v xml:space="preserve"> </v>
      </c>
      <c r="P146" s="100"/>
      <c r="Q146" s="101"/>
      <c r="R146" s="101"/>
      <c r="S146" s="102" t="str">
        <f t="shared" si="13"/>
        <v xml:space="preserve"> </v>
      </c>
      <c r="T146" s="104" t="str">
        <f t="shared" si="14"/>
        <v/>
      </c>
      <c r="U146" s="105" t="s">
        <v>131</v>
      </c>
      <c r="V146" s="149" t="str">
        <f>IF(H146=0," ",IF(E146="H",IF(AND(H146&gt;2006,H146&lt;2010),VLOOKUP(K146,Minimas!$A$15:$C$29,3),IF(AND(H146&gt;2009,H146&lt;2012),VLOOKUP(K146,Minimas!$A$15:$C$29,2),"ERREUR")),IF(AND(H146&gt;2006,H146&lt;2010),VLOOKUP(K146,Minimas!$H$15:J$29,3),IF(AND(H146&gt;2009,H146&lt;2012),VLOOKUP(K146,Minimas!$H$15:$J$29,2),"ERREUR"))))</f>
        <v xml:space="preserve"> </v>
      </c>
      <c r="W146" s="150" t="str">
        <f t="shared" si="15"/>
        <v/>
      </c>
      <c r="X146" s="42"/>
      <c r="Y146" s="42"/>
      <c r="Z146" s="5" t="str">
        <f t="shared" si="16"/>
        <v xml:space="preserve"> </v>
      </c>
      <c r="AA146" s="5" t="str">
        <f t="shared" si="17"/>
        <v xml:space="preserve"> </v>
      </c>
      <c r="AB146" s="40"/>
      <c r="AC146" s="40"/>
      <c r="AD146" s="40"/>
      <c r="AE146" s="111"/>
      <c r="AF146" s="111"/>
      <c r="AG146" s="111"/>
      <c r="AH146" s="111"/>
      <c r="AI146" s="111"/>
      <c r="AJ146" s="111"/>
      <c r="AK146" s="112"/>
      <c r="AL146" s="112"/>
      <c r="AM146" s="112"/>
      <c r="AN146" s="112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</row>
    <row r="147" spans="2:107" s="5" customFormat="1" ht="30" customHeight="1" x14ac:dyDescent="0.2">
      <c r="B147" s="83"/>
      <c r="C147" s="86"/>
      <c r="D147" s="87"/>
      <c r="E147" s="89"/>
      <c r="F147" s="115"/>
      <c r="G147" s="116"/>
      <c r="H147" s="91"/>
      <c r="I147" s="94"/>
      <c r="J147" s="95"/>
      <c r="K147" s="81"/>
      <c r="L147" s="100"/>
      <c r="M147" s="101"/>
      <c r="N147" s="101"/>
      <c r="O147" s="102" t="str">
        <f t="shared" si="12"/>
        <v xml:space="preserve"> </v>
      </c>
      <c r="P147" s="100"/>
      <c r="Q147" s="101"/>
      <c r="R147" s="101"/>
      <c r="S147" s="102" t="str">
        <f t="shared" si="13"/>
        <v xml:space="preserve"> </v>
      </c>
      <c r="T147" s="104" t="str">
        <f t="shared" si="14"/>
        <v/>
      </c>
      <c r="U147" s="105" t="s">
        <v>131</v>
      </c>
      <c r="V147" s="149" t="str">
        <f>IF(H147=0," ",IF(E147="H",IF(AND(H147&gt;2006,H147&lt;2010),VLOOKUP(K147,Minimas!$A$15:$C$29,3),IF(AND(H147&gt;2009,H147&lt;2012),VLOOKUP(K147,Minimas!$A$15:$C$29,2),"ERREUR")),IF(AND(H147&gt;2006,H147&lt;2010),VLOOKUP(K147,Minimas!$H$15:J$29,3),IF(AND(H147&gt;2009,H147&lt;2012),VLOOKUP(K147,Minimas!$H$15:$J$29,2),"ERREUR"))))</f>
        <v xml:space="preserve"> </v>
      </c>
      <c r="W147" s="150" t="str">
        <f t="shared" si="15"/>
        <v/>
      </c>
      <c r="X147" s="42"/>
      <c r="Y147" s="42"/>
      <c r="Z147" s="5" t="str">
        <f t="shared" si="16"/>
        <v xml:space="preserve"> </v>
      </c>
      <c r="AA147" s="5" t="str">
        <f t="shared" si="17"/>
        <v xml:space="preserve"> </v>
      </c>
      <c r="AB147" s="40"/>
      <c r="AC147" s="40"/>
      <c r="AD147" s="40"/>
      <c r="AE147" s="111"/>
      <c r="AF147" s="111"/>
      <c r="AG147" s="111"/>
      <c r="AH147" s="111"/>
      <c r="AI147" s="111"/>
      <c r="AJ147" s="111"/>
      <c r="AK147" s="112"/>
      <c r="AL147" s="112"/>
      <c r="AM147" s="112"/>
      <c r="AN147" s="112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</row>
    <row r="148" spans="2:107" s="5" customFormat="1" ht="30" customHeight="1" x14ac:dyDescent="0.2">
      <c r="B148" s="83"/>
      <c r="C148" s="86"/>
      <c r="D148" s="87"/>
      <c r="E148" s="89"/>
      <c r="F148" s="115"/>
      <c r="G148" s="116"/>
      <c r="H148" s="91"/>
      <c r="I148" s="94"/>
      <c r="J148" s="95"/>
      <c r="K148" s="81"/>
      <c r="L148" s="100"/>
      <c r="M148" s="101"/>
      <c r="N148" s="101"/>
      <c r="O148" s="102" t="str">
        <f t="shared" si="12"/>
        <v xml:space="preserve"> </v>
      </c>
      <c r="P148" s="100"/>
      <c r="Q148" s="101"/>
      <c r="R148" s="101"/>
      <c r="S148" s="102" t="str">
        <f t="shared" si="13"/>
        <v xml:space="preserve"> </v>
      </c>
      <c r="T148" s="104" t="str">
        <f t="shared" si="14"/>
        <v/>
      </c>
      <c r="U148" s="105" t="s">
        <v>131</v>
      </c>
      <c r="V148" s="149" t="str">
        <f>IF(H148=0," ",IF(E148="H",IF(AND(H148&gt;2006,H148&lt;2010),VLOOKUP(K148,Minimas!$A$15:$C$29,3),IF(AND(H148&gt;2009,H148&lt;2012),VLOOKUP(K148,Minimas!$A$15:$C$29,2),"ERREUR")),IF(AND(H148&gt;2006,H148&lt;2010),VLOOKUP(K148,Minimas!$H$15:J$29,3),IF(AND(H148&gt;2009,H148&lt;2012),VLOOKUP(K148,Minimas!$H$15:$J$29,2),"ERREUR"))))</f>
        <v xml:space="preserve"> </v>
      </c>
      <c r="W148" s="150" t="str">
        <f t="shared" si="15"/>
        <v/>
      </c>
      <c r="X148" s="42"/>
      <c r="Y148" s="42"/>
      <c r="Z148" s="5" t="str">
        <f t="shared" si="16"/>
        <v xml:space="preserve"> </v>
      </c>
      <c r="AA148" s="5" t="str">
        <f t="shared" si="17"/>
        <v xml:space="preserve"> </v>
      </c>
      <c r="AB148" s="40"/>
      <c r="AC148" s="40"/>
      <c r="AD148" s="40"/>
      <c r="AE148" s="111"/>
      <c r="AF148" s="111"/>
      <c r="AG148" s="111"/>
      <c r="AH148" s="111"/>
      <c r="AI148" s="111"/>
      <c r="AJ148" s="111"/>
      <c r="AK148" s="112"/>
      <c r="AL148" s="112"/>
      <c r="AM148" s="112"/>
      <c r="AN148" s="112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</row>
    <row r="149" spans="2:107" s="5" customFormat="1" ht="30" customHeight="1" x14ac:dyDescent="0.2">
      <c r="B149" s="83"/>
      <c r="C149" s="86"/>
      <c r="D149" s="87"/>
      <c r="E149" s="89"/>
      <c r="F149" s="115"/>
      <c r="G149" s="116"/>
      <c r="H149" s="91"/>
      <c r="I149" s="94"/>
      <c r="J149" s="95"/>
      <c r="K149" s="81"/>
      <c r="L149" s="100"/>
      <c r="M149" s="101"/>
      <c r="N149" s="101"/>
      <c r="O149" s="102" t="str">
        <f t="shared" si="12"/>
        <v xml:space="preserve"> </v>
      </c>
      <c r="P149" s="100"/>
      <c r="Q149" s="101"/>
      <c r="R149" s="101"/>
      <c r="S149" s="102" t="str">
        <f t="shared" si="13"/>
        <v xml:space="preserve"> </v>
      </c>
      <c r="T149" s="104" t="str">
        <f t="shared" si="14"/>
        <v/>
      </c>
      <c r="U149" s="105" t="s">
        <v>131</v>
      </c>
      <c r="V149" s="149" t="str">
        <f>IF(H149=0," ",IF(E149="H",IF(AND(H149&gt;2006,H149&lt;2010),VLOOKUP(K149,Minimas!$A$15:$C$29,3),IF(AND(H149&gt;2009,H149&lt;2012),VLOOKUP(K149,Minimas!$A$15:$C$29,2),"ERREUR")),IF(AND(H149&gt;2006,H149&lt;2010),VLOOKUP(K149,Minimas!$H$15:J$29,3),IF(AND(H149&gt;2009,H149&lt;2012),VLOOKUP(K149,Minimas!$H$15:$J$29,2),"ERREUR"))))</f>
        <v xml:space="preserve"> </v>
      </c>
      <c r="W149" s="150" t="str">
        <f t="shared" si="15"/>
        <v/>
      </c>
      <c r="X149" s="42"/>
      <c r="Y149" s="42"/>
      <c r="Z149" s="5" t="str">
        <f t="shared" si="16"/>
        <v xml:space="preserve"> </v>
      </c>
      <c r="AA149" s="5" t="str">
        <f t="shared" si="17"/>
        <v xml:space="preserve"> </v>
      </c>
      <c r="AB149" s="40"/>
      <c r="AC149" s="40"/>
      <c r="AD149" s="40"/>
      <c r="AE149" s="111"/>
      <c r="AF149" s="111"/>
      <c r="AG149" s="111"/>
      <c r="AH149" s="111"/>
      <c r="AI149" s="111"/>
      <c r="AJ149" s="111"/>
      <c r="AK149" s="112"/>
      <c r="AL149" s="112"/>
      <c r="AM149" s="112"/>
      <c r="AN149" s="112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</row>
    <row r="150" spans="2:107" s="5" customFormat="1" ht="30" customHeight="1" x14ac:dyDescent="0.2">
      <c r="B150" s="83"/>
      <c r="C150" s="86"/>
      <c r="D150" s="87"/>
      <c r="E150" s="89"/>
      <c r="F150" s="115"/>
      <c r="G150" s="116"/>
      <c r="H150" s="91"/>
      <c r="I150" s="94"/>
      <c r="J150" s="95"/>
      <c r="K150" s="81"/>
      <c r="L150" s="100"/>
      <c r="M150" s="101"/>
      <c r="N150" s="101"/>
      <c r="O150" s="102" t="str">
        <f t="shared" si="12"/>
        <v xml:space="preserve"> </v>
      </c>
      <c r="P150" s="100"/>
      <c r="Q150" s="101"/>
      <c r="R150" s="101"/>
      <c r="S150" s="102" t="str">
        <f t="shared" si="13"/>
        <v xml:space="preserve"> </v>
      </c>
      <c r="T150" s="104" t="str">
        <f t="shared" si="14"/>
        <v/>
      </c>
      <c r="U150" s="105" t="s">
        <v>131</v>
      </c>
      <c r="V150" s="149" t="str">
        <f>IF(H150=0," ",IF(E150="H",IF(AND(H150&gt;2006,H150&lt;2010),VLOOKUP(K150,Minimas!$A$15:$C$29,3),IF(AND(H150&gt;2009,H150&lt;2012),VLOOKUP(K150,Minimas!$A$15:$C$29,2),"ERREUR")),IF(AND(H150&gt;2006,H150&lt;2010),VLOOKUP(K150,Minimas!$H$15:J$29,3),IF(AND(H150&gt;2009,H150&lt;2012),VLOOKUP(K150,Minimas!$H$15:$J$29,2),"ERREUR"))))</f>
        <v xml:space="preserve"> </v>
      </c>
      <c r="W150" s="150" t="str">
        <f t="shared" si="15"/>
        <v/>
      </c>
      <c r="X150" s="42"/>
      <c r="Y150" s="42"/>
      <c r="Z150" s="5" t="str">
        <f t="shared" si="16"/>
        <v xml:space="preserve"> </v>
      </c>
      <c r="AA150" s="5" t="str">
        <f t="shared" si="17"/>
        <v xml:space="preserve"> </v>
      </c>
      <c r="AB150" s="40"/>
      <c r="AC150" s="40"/>
      <c r="AD150" s="40"/>
      <c r="AE150" s="111"/>
      <c r="AF150" s="111"/>
      <c r="AG150" s="111"/>
      <c r="AH150" s="111"/>
      <c r="AI150" s="111"/>
      <c r="AJ150" s="111"/>
      <c r="AK150" s="112"/>
      <c r="AL150" s="112"/>
      <c r="AM150" s="112"/>
      <c r="AN150" s="112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</row>
    <row r="151" spans="2:107" s="5" customFormat="1" ht="30" customHeight="1" x14ac:dyDescent="0.2">
      <c r="B151" s="83"/>
      <c r="C151" s="86"/>
      <c r="D151" s="87"/>
      <c r="E151" s="89"/>
      <c r="F151" s="115"/>
      <c r="G151" s="116"/>
      <c r="H151" s="91"/>
      <c r="I151" s="94"/>
      <c r="J151" s="95"/>
      <c r="K151" s="81"/>
      <c r="L151" s="100"/>
      <c r="M151" s="101"/>
      <c r="N151" s="101"/>
      <c r="O151" s="102" t="str">
        <f t="shared" si="12"/>
        <v xml:space="preserve"> </v>
      </c>
      <c r="P151" s="100"/>
      <c r="Q151" s="101"/>
      <c r="R151" s="101"/>
      <c r="S151" s="102" t="str">
        <f t="shared" si="13"/>
        <v xml:space="preserve"> </v>
      </c>
      <c r="T151" s="104" t="str">
        <f t="shared" si="14"/>
        <v/>
      </c>
      <c r="U151" s="105" t="s">
        <v>131</v>
      </c>
      <c r="V151" s="149" t="str">
        <f>IF(H151=0," ",IF(E151="H",IF(AND(H151&gt;2006,H151&lt;2010),VLOOKUP(K151,Minimas!$A$15:$C$29,3),IF(AND(H151&gt;2009,H151&lt;2012),VLOOKUP(K151,Minimas!$A$15:$C$29,2),"ERREUR")),IF(AND(H151&gt;2006,H151&lt;2010),VLOOKUP(K151,Minimas!$H$15:J$29,3),IF(AND(H151&gt;2009,H151&lt;2012),VLOOKUP(K151,Minimas!$H$15:$J$29,2),"ERREUR"))))</f>
        <v xml:space="preserve"> </v>
      </c>
      <c r="W151" s="150" t="str">
        <f t="shared" si="15"/>
        <v/>
      </c>
      <c r="X151" s="42"/>
      <c r="Y151" s="42"/>
      <c r="Z151" s="5" t="str">
        <f t="shared" si="16"/>
        <v xml:space="preserve"> </v>
      </c>
      <c r="AA151" s="5" t="str">
        <f t="shared" si="17"/>
        <v xml:space="preserve"> </v>
      </c>
      <c r="AB151" s="40"/>
      <c r="AC151" s="40"/>
      <c r="AD151" s="40"/>
      <c r="AE151" s="111"/>
      <c r="AF151" s="111"/>
      <c r="AG151" s="111"/>
      <c r="AH151" s="111"/>
      <c r="AI151" s="111"/>
      <c r="AJ151" s="111"/>
      <c r="AK151" s="112"/>
      <c r="AL151" s="112"/>
      <c r="AM151" s="112"/>
      <c r="AN151" s="112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</row>
    <row r="152" spans="2:107" s="5" customFormat="1" ht="30" customHeight="1" x14ac:dyDescent="0.2">
      <c r="B152" s="83"/>
      <c r="C152" s="86"/>
      <c r="D152" s="87"/>
      <c r="E152" s="89"/>
      <c r="F152" s="115"/>
      <c r="G152" s="116"/>
      <c r="H152" s="91"/>
      <c r="I152" s="94"/>
      <c r="J152" s="95"/>
      <c r="K152" s="81"/>
      <c r="L152" s="100"/>
      <c r="M152" s="101"/>
      <c r="N152" s="101"/>
      <c r="O152" s="102" t="str">
        <f t="shared" si="12"/>
        <v xml:space="preserve"> </v>
      </c>
      <c r="P152" s="100"/>
      <c r="Q152" s="101"/>
      <c r="R152" s="101"/>
      <c r="S152" s="102" t="str">
        <f t="shared" si="13"/>
        <v xml:space="preserve"> </v>
      </c>
      <c r="T152" s="104" t="str">
        <f t="shared" si="14"/>
        <v/>
      </c>
      <c r="U152" s="105" t="s">
        <v>131</v>
      </c>
      <c r="V152" s="149" t="str">
        <f>IF(H152=0," ",IF(E152="H",IF(AND(H152&gt;2006,H152&lt;2010),VLOOKUP(K152,Minimas!$A$15:$C$29,3),IF(AND(H152&gt;2009,H152&lt;2012),VLOOKUP(K152,Minimas!$A$15:$C$29,2),"ERREUR")),IF(AND(H152&gt;2006,H152&lt;2010),VLOOKUP(K152,Minimas!$H$15:J$29,3),IF(AND(H152&gt;2009,H152&lt;2012),VLOOKUP(K152,Minimas!$H$15:$J$29,2),"ERREUR"))))</f>
        <v xml:space="preserve"> </v>
      </c>
      <c r="W152" s="150" t="str">
        <f t="shared" si="15"/>
        <v/>
      </c>
      <c r="X152" s="42"/>
      <c r="Y152" s="42"/>
      <c r="Z152" s="5" t="str">
        <f t="shared" si="16"/>
        <v xml:space="preserve"> </v>
      </c>
      <c r="AA152" s="5" t="str">
        <f t="shared" si="17"/>
        <v xml:space="preserve"> </v>
      </c>
      <c r="AB152" s="40"/>
      <c r="AC152" s="40"/>
      <c r="AD152" s="40"/>
      <c r="AE152" s="111"/>
      <c r="AF152" s="111"/>
      <c r="AG152" s="111"/>
      <c r="AH152" s="111"/>
      <c r="AI152" s="111"/>
      <c r="AJ152" s="111"/>
      <c r="AK152" s="112"/>
      <c r="AL152" s="112"/>
      <c r="AM152" s="112"/>
      <c r="AN152" s="112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</row>
    <row r="153" spans="2:107" s="5" customFormat="1" ht="30" customHeight="1" x14ac:dyDescent="0.2">
      <c r="B153" s="83"/>
      <c r="C153" s="86"/>
      <c r="D153" s="87"/>
      <c r="E153" s="89"/>
      <c r="F153" s="115"/>
      <c r="G153" s="116"/>
      <c r="H153" s="91"/>
      <c r="I153" s="94"/>
      <c r="J153" s="95"/>
      <c r="K153" s="81"/>
      <c r="L153" s="100"/>
      <c r="M153" s="101"/>
      <c r="N153" s="101"/>
      <c r="O153" s="102" t="str">
        <f t="shared" si="12"/>
        <v xml:space="preserve"> </v>
      </c>
      <c r="P153" s="100"/>
      <c r="Q153" s="101"/>
      <c r="R153" s="101"/>
      <c r="S153" s="102" t="str">
        <f t="shared" si="13"/>
        <v xml:space="preserve"> </v>
      </c>
      <c r="T153" s="104" t="str">
        <f t="shared" si="14"/>
        <v/>
      </c>
      <c r="U153" s="105" t="s">
        <v>131</v>
      </c>
      <c r="V153" s="149" t="str">
        <f>IF(H153=0," ",IF(E153="H",IF(AND(H153&gt;2006,H153&lt;2010),VLOOKUP(K153,Minimas!$A$15:$C$29,3),IF(AND(H153&gt;2009,H153&lt;2012),VLOOKUP(K153,Minimas!$A$15:$C$29,2),"ERREUR")),IF(AND(H153&gt;2006,H153&lt;2010),VLOOKUP(K153,Minimas!$H$15:J$29,3),IF(AND(H153&gt;2009,H153&lt;2012),VLOOKUP(K153,Minimas!$H$15:$J$29,2),"ERREUR"))))</f>
        <v xml:space="preserve"> </v>
      </c>
      <c r="W153" s="150" t="str">
        <f t="shared" si="15"/>
        <v/>
      </c>
      <c r="X153" s="42"/>
      <c r="Y153" s="42"/>
      <c r="Z153" s="5" t="str">
        <f t="shared" si="16"/>
        <v xml:space="preserve"> </v>
      </c>
      <c r="AA153" s="5" t="str">
        <f t="shared" si="17"/>
        <v xml:space="preserve"> </v>
      </c>
      <c r="AB153" s="40"/>
      <c r="AC153" s="40"/>
      <c r="AD153" s="40"/>
      <c r="AE153" s="111"/>
      <c r="AF153" s="111"/>
      <c r="AG153" s="111"/>
      <c r="AH153" s="111"/>
      <c r="AI153" s="111"/>
      <c r="AJ153" s="111"/>
      <c r="AK153" s="112"/>
      <c r="AL153" s="112"/>
      <c r="AM153" s="112"/>
      <c r="AN153" s="112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</row>
    <row r="154" spans="2:107" s="5" customFormat="1" ht="30" customHeight="1" x14ac:dyDescent="0.2">
      <c r="B154" s="83"/>
      <c r="C154" s="86"/>
      <c r="D154" s="87"/>
      <c r="E154" s="89"/>
      <c r="F154" s="115"/>
      <c r="G154" s="116"/>
      <c r="H154" s="91"/>
      <c r="I154" s="94"/>
      <c r="J154" s="95"/>
      <c r="K154" s="81"/>
      <c r="L154" s="100"/>
      <c r="M154" s="101"/>
      <c r="N154" s="101"/>
      <c r="O154" s="102" t="str">
        <f t="shared" si="12"/>
        <v xml:space="preserve"> </v>
      </c>
      <c r="P154" s="100"/>
      <c r="Q154" s="101"/>
      <c r="R154" s="101"/>
      <c r="S154" s="102" t="str">
        <f t="shared" si="13"/>
        <v xml:space="preserve"> </v>
      </c>
      <c r="T154" s="104" t="str">
        <f t="shared" si="14"/>
        <v/>
      </c>
      <c r="U154" s="105" t="s">
        <v>131</v>
      </c>
      <c r="V154" s="149" t="str">
        <f>IF(H154=0," ",IF(E154="H",IF(AND(H154&gt;2006,H154&lt;2010),VLOOKUP(K154,Minimas!$A$15:$C$29,3),IF(AND(H154&gt;2009,H154&lt;2012),VLOOKUP(K154,Minimas!$A$15:$C$29,2),"ERREUR")),IF(AND(H154&gt;2006,H154&lt;2010),VLOOKUP(K154,Minimas!$H$15:J$29,3),IF(AND(H154&gt;2009,H154&lt;2012),VLOOKUP(K154,Minimas!$H$15:$J$29,2),"ERREUR"))))</f>
        <v xml:space="preserve"> </v>
      </c>
      <c r="W154" s="150" t="str">
        <f t="shared" si="15"/>
        <v/>
      </c>
      <c r="X154" s="42"/>
      <c r="Y154" s="42"/>
      <c r="Z154" s="5" t="str">
        <f t="shared" si="16"/>
        <v xml:space="preserve"> </v>
      </c>
      <c r="AA154" s="5" t="str">
        <f t="shared" si="17"/>
        <v xml:space="preserve"> </v>
      </c>
      <c r="AB154" s="40"/>
      <c r="AC154" s="40"/>
      <c r="AD154" s="40"/>
      <c r="AE154" s="111"/>
      <c r="AF154" s="111"/>
      <c r="AG154" s="111"/>
      <c r="AH154" s="111"/>
      <c r="AI154" s="111"/>
      <c r="AJ154" s="111"/>
      <c r="AK154" s="112"/>
      <c r="AL154" s="112"/>
      <c r="AM154" s="112"/>
      <c r="AN154" s="112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</row>
    <row r="155" spans="2:107" s="5" customFormat="1" ht="30" customHeight="1" x14ac:dyDescent="0.2">
      <c r="B155" s="83"/>
      <c r="C155" s="86"/>
      <c r="D155" s="87"/>
      <c r="E155" s="89"/>
      <c r="F155" s="115"/>
      <c r="G155" s="116"/>
      <c r="H155" s="91"/>
      <c r="I155" s="94"/>
      <c r="J155" s="95"/>
      <c r="K155" s="81"/>
      <c r="L155" s="100"/>
      <c r="M155" s="101"/>
      <c r="N155" s="101"/>
      <c r="O155" s="102" t="str">
        <f t="shared" si="12"/>
        <v xml:space="preserve"> </v>
      </c>
      <c r="P155" s="100"/>
      <c r="Q155" s="101"/>
      <c r="R155" s="101"/>
      <c r="S155" s="102" t="str">
        <f t="shared" si="13"/>
        <v xml:space="preserve"> </v>
      </c>
      <c r="T155" s="104" t="str">
        <f t="shared" si="14"/>
        <v/>
      </c>
      <c r="U155" s="105" t="s">
        <v>131</v>
      </c>
      <c r="V155" s="149" t="str">
        <f>IF(H155=0," ",IF(E155="H",IF(AND(H155&gt;2006,H155&lt;2010),VLOOKUP(K155,Minimas!$A$15:$C$29,3),IF(AND(H155&gt;2009,H155&lt;2012),VLOOKUP(K155,Minimas!$A$15:$C$29,2),"ERREUR")),IF(AND(H155&gt;2006,H155&lt;2010),VLOOKUP(K155,Minimas!$H$15:J$29,3),IF(AND(H155&gt;2009,H155&lt;2012),VLOOKUP(K155,Minimas!$H$15:$J$29,2),"ERREUR"))))</f>
        <v xml:space="preserve"> </v>
      </c>
      <c r="W155" s="150" t="str">
        <f t="shared" si="15"/>
        <v/>
      </c>
      <c r="X155" s="42"/>
      <c r="Y155" s="42"/>
      <c r="Z155" s="5" t="str">
        <f t="shared" si="16"/>
        <v xml:space="preserve"> </v>
      </c>
      <c r="AA155" s="5" t="str">
        <f t="shared" si="17"/>
        <v xml:space="preserve"> </v>
      </c>
      <c r="AB155" s="40"/>
      <c r="AC155" s="40"/>
      <c r="AD155" s="40"/>
      <c r="AE155" s="111"/>
      <c r="AF155" s="111"/>
      <c r="AG155" s="111"/>
      <c r="AH155" s="111"/>
      <c r="AI155" s="111"/>
      <c r="AJ155" s="111"/>
      <c r="AK155" s="112"/>
      <c r="AL155" s="112"/>
      <c r="AM155" s="112"/>
      <c r="AN155" s="112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</row>
    <row r="156" spans="2:107" s="5" customFormat="1" ht="30" customHeight="1" x14ac:dyDescent="0.2">
      <c r="B156" s="83"/>
      <c r="C156" s="86"/>
      <c r="D156" s="87"/>
      <c r="E156" s="89"/>
      <c r="F156" s="115"/>
      <c r="G156" s="116"/>
      <c r="H156" s="91"/>
      <c r="I156" s="94"/>
      <c r="J156" s="95"/>
      <c r="K156" s="81"/>
      <c r="L156" s="100"/>
      <c r="M156" s="101"/>
      <c r="N156" s="101"/>
      <c r="O156" s="102" t="str">
        <f t="shared" si="12"/>
        <v xml:space="preserve"> </v>
      </c>
      <c r="P156" s="100"/>
      <c r="Q156" s="101"/>
      <c r="R156" s="101"/>
      <c r="S156" s="102" t="str">
        <f t="shared" si="13"/>
        <v xml:space="preserve"> </v>
      </c>
      <c r="T156" s="104" t="str">
        <f t="shared" si="14"/>
        <v/>
      </c>
      <c r="U156" s="105" t="s">
        <v>131</v>
      </c>
      <c r="V156" s="149" t="str">
        <f>IF(H156=0," ",IF(E156="H",IF(AND(H156&gt;2006,H156&lt;2010),VLOOKUP(K156,Minimas!$A$15:$C$29,3),IF(AND(H156&gt;2009,H156&lt;2012),VLOOKUP(K156,Minimas!$A$15:$C$29,2),"ERREUR")),IF(AND(H156&gt;2006,H156&lt;2010),VLOOKUP(K156,Minimas!$H$15:J$29,3),IF(AND(H156&gt;2009,H156&lt;2012),VLOOKUP(K156,Minimas!$H$15:$J$29,2),"ERREUR"))))</f>
        <v xml:space="preserve"> </v>
      </c>
      <c r="W156" s="150" t="str">
        <f t="shared" si="15"/>
        <v/>
      </c>
      <c r="X156" s="42"/>
      <c r="Y156" s="42"/>
      <c r="Z156" s="5" t="str">
        <f t="shared" si="16"/>
        <v xml:space="preserve"> </v>
      </c>
      <c r="AA156" s="5" t="str">
        <f t="shared" si="17"/>
        <v xml:space="preserve"> </v>
      </c>
      <c r="AB156" s="40"/>
      <c r="AC156" s="40"/>
      <c r="AD156" s="40"/>
      <c r="AE156" s="111"/>
      <c r="AF156" s="111"/>
      <c r="AG156" s="111"/>
      <c r="AH156" s="111"/>
      <c r="AI156" s="111"/>
      <c r="AJ156" s="111"/>
      <c r="AK156" s="112"/>
      <c r="AL156" s="112"/>
      <c r="AM156" s="112"/>
      <c r="AN156" s="112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</row>
    <row r="157" spans="2:107" s="5" customFormat="1" ht="30" customHeight="1" x14ac:dyDescent="0.2">
      <c r="B157" s="83"/>
      <c r="C157" s="86"/>
      <c r="D157" s="87"/>
      <c r="E157" s="89"/>
      <c r="F157" s="115"/>
      <c r="G157" s="116"/>
      <c r="H157" s="91"/>
      <c r="I157" s="94"/>
      <c r="J157" s="95"/>
      <c r="K157" s="81"/>
      <c r="L157" s="100"/>
      <c r="M157" s="101"/>
      <c r="N157" s="101"/>
      <c r="O157" s="102" t="str">
        <f t="shared" si="12"/>
        <v xml:space="preserve"> </v>
      </c>
      <c r="P157" s="100"/>
      <c r="Q157" s="101"/>
      <c r="R157" s="101"/>
      <c r="S157" s="102" t="str">
        <f t="shared" si="13"/>
        <v xml:space="preserve"> </v>
      </c>
      <c r="T157" s="104" t="str">
        <f t="shared" si="14"/>
        <v/>
      </c>
      <c r="U157" s="105" t="s">
        <v>131</v>
      </c>
      <c r="V157" s="149" t="str">
        <f>IF(H157=0," ",IF(E157="H",IF(AND(H157&gt;2006,H157&lt;2010),VLOOKUP(K157,Minimas!$A$15:$C$29,3),IF(AND(H157&gt;2009,H157&lt;2012),VLOOKUP(K157,Minimas!$A$15:$C$29,2),"ERREUR")),IF(AND(H157&gt;2006,H157&lt;2010),VLOOKUP(K157,Minimas!$H$15:J$29,3),IF(AND(H157&gt;2009,H157&lt;2012),VLOOKUP(K157,Minimas!$H$15:$J$29,2),"ERREUR"))))</f>
        <v xml:space="preserve"> </v>
      </c>
      <c r="W157" s="150" t="str">
        <f t="shared" si="15"/>
        <v/>
      </c>
      <c r="X157" s="42"/>
      <c r="Y157" s="42"/>
      <c r="Z157" s="5" t="str">
        <f t="shared" si="16"/>
        <v xml:space="preserve"> </v>
      </c>
      <c r="AA157" s="5" t="str">
        <f t="shared" si="17"/>
        <v xml:space="preserve"> </v>
      </c>
      <c r="AB157" s="40"/>
      <c r="AC157" s="40"/>
      <c r="AD157" s="40"/>
      <c r="AE157" s="111"/>
      <c r="AF157" s="111"/>
      <c r="AG157" s="111"/>
      <c r="AH157" s="111"/>
      <c r="AI157" s="111"/>
      <c r="AJ157" s="111"/>
      <c r="AK157" s="112"/>
      <c r="AL157" s="112"/>
      <c r="AM157" s="112"/>
      <c r="AN157" s="112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</row>
    <row r="158" spans="2:107" s="5" customFormat="1" ht="30" customHeight="1" x14ac:dyDescent="0.2">
      <c r="B158" s="83"/>
      <c r="C158" s="86"/>
      <c r="D158" s="87"/>
      <c r="E158" s="89"/>
      <c r="F158" s="115"/>
      <c r="G158" s="116"/>
      <c r="H158" s="91"/>
      <c r="I158" s="94"/>
      <c r="J158" s="95"/>
      <c r="K158" s="81"/>
      <c r="L158" s="100"/>
      <c r="M158" s="101"/>
      <c r="N158" s="101"/>
      <c r="O158" s="102" t="str">
        <f t="shared" si="12"/>
        <v xml:space="preserve"> </v>
      </c>
      <c r="P158" s="100"/>
      <c r="Q158" s="101"/>
      <c r="R158" s="101"/>
      <c r="S158" s="102" t="str">
        <f t="shared" si="13"/>
        <v xml:space="preserve"> </v>
      </c>
      <c r="T158" s="104" t="str">
        <f t="shared" si="14"/>
        <v/>
      </c>
      <c r="U158" s="105" t="s">
        <v>131</v>
      </c>
      <c r="V158" s="149" t="str">
        <f>IF(H158=0," ",IF(E158="H",IF(AND(H158&gt;2006,H158&lt;2010),VLOOKUP(K158,Minimas!$A$15:$C$29,3),IF(AND(H158&gt;2009,H158&lt;2012),VLOOKUP(K158,Minimas!$A$15:$C$29,2),"ERREUR")),IF(AND(H158&gt;2006,H158&lt;2010),VLOOKUP(K158,Minimas!$H$15:J$29,3),IF(AND(H158&gt;2009,H158&lt;2012),VLOOKUP(K158,Minimas!$H$15:$J$29,2),"ERREUR"))))</f>
        <v xml:space="preserve"> </v>
      </c>
      <c r="W158" s="150" t="str">
        <f t="shared" si="15"/>
        <v/>
      </c>
      <c r="X158" s="42"/>
      <c r="Y158" s="42"/>
      <c r="Z158" s="5" t="str">
        <f t="shared" si="16"/>
        <v xml:space="preserve"> </v>
      </c>
      <c r="AA158" s="5" t="str">
        <f t="shared" si="17"/>
        <v xml:space="preserve"> </v>
      </c>
      <c r="AB158" s="40"/>
      <c r="AC158" s="40"/>
      <c r="AD158" s="40"/>
      <c r="AE158" s="111"/>
      <c r="AF158" s="111"/>
      <c r="AG158" s="111"/>
      <c r="AH158" s="111"/>
      <c r="AI158" s="111"/>
      <c r="AJ158" s="111"/>
      <c r="AK158" s="112"/>
      <c r="AL158" s="112"/>
      <c r="AM158" s="112"/>
      <c r="AN158" s="112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</row>
    <row r="159" spans="2:107" s="5" customFormat="1" ht="30" customHeight="1" x14ac:dyDescent="0.2">
      <c r="B159" s="83"/>
      <c r="C159" s="86"/>
      <c r="D159" s="87"/>
      <c r="E159" s="89"/>
      <c r="F159" s="115"/>
      <c r="G159" s="116"/>
      <c r="H159" s="91"/>
      <c r="I159" s="94"/>
      <c r="J159" s="95"/>
      <c r="K159" s="81"/>
      <c r="L159" s="100"/>
      <c r="M159" s="101"/>
      <c r="N159" s="101"/>
      <c r="O159" s="102" t="str">
        <f t="shared" si="12"/>
        <v xml:space="preserve"> </v>
      </c>
      <c r="P159" s="100"/>
      <c r="Q159" s="101"/>
      <c r="R159" s="101"/>
      <c r="S159" s="102" t="str">
        <f t="shared" si="13"/>
        <v xml:space="preserve"> </v>
      </c>
      <c r="T159" s="104" t="str">
        <f t="shared" si="14"/>
        <v/>
      </c>
      <c r="U159" s="105" t="s">
        <v>131</v>
      </c>
      <c r="V159" s="149" t="str">
        <f>IF(H159=0," ",IF(E159="H",IF(AND(H159&gt;2006,H159&lt;2010),VLOOKUP(K159,Minimas!$A$15:$C$29,3),IF(AND(H159&gt;2009,H159&lt;2012),VLOOKUP(K159,Minimas!$A$15:$C$29,2),"ERREUR")),IF(AND(H159&gt;2006,H159&lt;2010),VLOOKUP(K159,Minimas!$H$15:J$29,3),IF(AND(H159&gt;2009,H159&lt;2012),VLOOKUP(K159,Minimas!$H$15:$J$29,2),"ERREUR"))))</f>
        <v xml:space="preserve"> </v>
      </c>
      <c r="W159" s="150" t="str">
        <f t="shared" si="15"/>
        <v/>
      </c>
      <c r="X159" s="42"/>
      <c r="Y159" s="42"/>
      <c r="Z159" s="5" t="str">
        <f t="shared" si="16"/>
        <v xml:space="preserve"> </v>
      </c>
      <c r="AA159" s="5" t="str">
        <f t="shared" si="17"/>
        <v xml:space="preserve"> </v>
      </c>
      <c r="AB159" s="40"/>
      <c r="AC159" s="40"/>
      <c r="AD159" s="40"/>
      <c r="AE159" s="111"/>
      <c r="AF159" s="111"/>
      <c r="AG159" s="111"/>
      <c r="AH159" s="111"/>
      <c r="AI159" s="111"/>
      <c r="AJ159" s="111"/>
      <c r="AK159" s="112"/>
      <c r="AL159" s="112"/>
      <c r="AM159" s="112"/>
      <c r="AN159" s="112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</row>
    <row r="160" spans="2:107" s="5" customFormat="1" ht="30" customHeight="1" x14ac:dyDescent="0.2">
      <c r="B160" s="83"/>
      <c r="C160" s="86"/>
      <c r="D160" s="87"/>
      <c r="E160" s="89"/>
      <c r="F160" s="115"/>
      <c r="G160" s="116"/>
      <c r="H160" s="91"/>
      <c r="I160" s="94"/>
      <c r="J160" s="95"/>
      <c r="K160" s="81"/>
      <c r="L160" s="100"/>
      <c r="M160" s="101"/>
      <c r="N160" s="101"/>
      <c r="O160" s="102" t="str">
        <f t="shared" si="12"/>
        <v xml:space="preserve"> </v>
      </c>
      <c r="P160" s="100"/>
      <c r="Q160" s="101"/>
      <c r="R160" s="101"/>
      <c r="S160" s="102" t="str">
        <f t="shared" si="13"/>
        <v xml:space="preserve"> </v>
      </c>
      <c r="T160" s="104" t="str">
        <f t="shared" si="14"/>
        <v/>
      </c>
      <c r="U160" s="105" t="s">
        <v>131</v>
      </c>
      <c r="V160" s="149" t="str">
        <f>IF(H160=0," ",IF(E160="H",IF(AND(H160&gt;2006,H160&lt;2010),VLOOKUP(K160,Minimas!$A$15:$C$29,3),IF(AND(H160&gt;2009,H160&lt;2012),VLOOKUP(K160,Minimas!$A$15:$C$29,2),"ERREUR")),IF(AND(H160&gt;2006,H160&lt;2010),VLOOKUP(K160,Minimas!$H$15:J$29,3),IF(AND(H160&gt;2009,H160&lt;2012),VLOOKUP(K160,Minimas!$H$15:$J$29,2),"ERREUR"))))</f>
        <v xml:space="preserve"> </v>
      </c>
      <c r="W160" s="150" t="str">
        <f t="shared" si="15"/>
        <v/>
      </c>
      <c r="X160" s="42"/>
      <c r="Y160" s="42"/>
      <c r="Z160" s="5" t="str">
        <f t="shared" si="16"/>
        <v xml:space="preserve"> </v>
      </c>
      <c r="AA160" s="5" t="str">
        <f t="shared" si="17"/>
        <v xml:space="preserve"> </v>
      </c>
      <c r="AB160" s="40"/>
      <c r="AC160" s="40"/>
      <c r="AD160" s="40"/>
      <c r="AE160" s="111"/>
      <c r="AF160" s="111"/>
      <c r="AG160" s="111"/>
      <c r="AH160" s="111"/>
      <c r="AI160" s="111"/>
      <c r="AJ160" s="111"/>
      <c r="AK160" s="112"/>
      <c r="AL160" s="112"/>
      <c r="AM160" s="112"/>
      <c r="AN160" s="112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</row>
    <row r="161" spans="2:107" s="5" customFormat="1" ht="30" customHeight="1" x14ac:dyDescent="0.2">
      <c r="B161" s="83"/>
      <c r="C161" s="86"/>
      <c r="D161" s="87"/>
      <c r="E161" s="89"/>
      <c r="F161" s="115"/>
      <c r="G161" s="116"/>
      <c r="H161" s="91"/>
      <c r="I161" s="94"/>
      <c r="J161" s="95"/>
      <c r="K161" s="81"/>
      <c r="L161" s="100"/>
      <c r="M161" s="101"/>
      <c r="N161" s="101"/>
      <c r="O161" s="102" t="str">
        <f t="shared" si="12"/>
        <v xml:space="preserve"> </v>
      </c>
      <c r="P161" s="100"/>
      <c r="Q161" s="101"/>
      <c r="R161" s="101"/>
      <c r="S161" s="102" t="str">
        <f t="shared" si="13"/>
        <v xml:space="preserve"> </v>
      </c>
      <c r="T161" s="104" t="str">
        <f t="shared" si="14"/>
        <v/>
      </c>
      <c r="U161" s="105" t="s">
        <v>131</v>
      </c>
      <c r="V161" s="149" t="str">
        <f>IF(H161=0," ",IF(E161="H",IF(AND(H161&gt;2006,H161&lt;2010),VLOOKUP(K161,Minimas!$A$15:$C$29,3),IF(AND(H161&gt;2009,H161&lt;2012),VLOOKUP(K161,Minimas!$A$15:$C$29,2),"ERREUR")),IF(AND(H161&gt;2006,H161&lt;2010),VLOOKUP(K161,Minimas!$H$15:J$29,3),IF(AND(H161&gt;2009,H161&lt;2012),VLOOKUP(K161,Minimas!$H$15:$J$29,2),"ERREUR"))))</f>
        <v xml:space="preserve"> </v>
      </c>
      <c r="W161" s="150" t="str">
        <f t="shared" si="15"/>
        <v/>
      </c>
      <c r="X161" s="42"/>
      <c r="Y161" s="42"/>
      <c r="Z161" s="5" t="str">
        <f t="shared" si="16"/>
        <v xml:space="preserve"> </v>
      </c>
      <c r="AA161" s="5" t="str">
        <f t="shared" si="17"/>
        <v xml:space="preserve"> </v>
      </c>
      <c r="AB161" s="40"/>
      <c r="AC161" s="40"/>
      <c r="AD161" s="40"/>
      <c r="AE161" s="111"/>
      <c r="AF161" s="111"/>
      <c r="AG161" s="111"/>
      <c r="AH161" s="111"/>
      <c r="AI161" s="111"/>
      <c r="AJ161" s="111"/>
      <c r="AK161" s="112"/>
      <c r="AL161" s="112"/>
      <c r="AM161" s="112"/>
      <c r="AN161" s="112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</row>
    <row r="162" spans="2:107" s="5" customFormat="1" ht="30" customHeight="1" x14ac:dyDescent="0.2">
      <c r="B162" s="83"/>
      <c r="C162" s="86"/>
      <c r="D162" s="87"/>
      <c r="E162" s="89"/>
      <c r="F162" s="115"/>
      <c r="G162" s="116"/>
      <c r="H162" s="91"/>
      <c r="I162" s="94"/>
      <c r="J162" s="95"/>
      <c r="K162" s="81"/>
      <c r="L162" s="100"/>
      <c r="M162" s="101"/>
      <c r="N162" s="101"/>
      <c r="O162" s="102" t="str">
        <f t="shared" si="12"/>
        <v xml:space="preserve"> </v>
      </c>
      <c r="P162" s="100"/>
      <c r="Q162" s="101"/>
      <c r="R162" s="101"/>
      <c r="S162" s="102" t="str">
        <f t="shared" si="13"/>
        <v xml:space="preserve"> </v>
      </c>
      <c r="T162" s="104" t="str">
        <f t="shared" si="14"/>
        <v/>
      </c>
      <c r="U162" s="105" t="s">
        <v>131</v>
      </c>
      <c r="V162" s="149" t="str">
        <f>IF(H162=0," ",IF(E162="H",IF(AND(H162&gt;2006,H162&lt;2010),VLOOKUP(K162,Minimas!$A$15:$C$29,3),IF(AND(H162&gt;2009,H162&lt;2012),VLOOKUP(K162,Minimas!$A$15:$C$29,2),"ERREUR")),IF(AND(H162&gt;2006,H162&lt;2010),VLOOKUP(K162,Minimas!$H$15:J$29,3),IF(AND(H162&gt;2009,H162&lt;2012),VLOOKUP(K162,Minimas!$H$15:$J$29,2),"ERREUR"))))</f>
        <v xml:space="preserve"> </v>
      </c>
      <c r="W162" s="150" t="str">
        <f t="shared" si="15"/>
        <v/>
      </c>
      <c r="X162" s="42"/>
      <c r="Y162" s="42"/>
      <c r="Z162" s="5" t="str">
        <f t="shared" si="16"/>
        <v xml:space="preserve"> </v>
      </c>
      <c r="AA162" s="5" t="str">
        <f t="shared" si="17"/>
        <v xml:space="preserve"> </v>
      </c>
      <c r="AB162" s="40"/>
      <c r="AC162" s="40"/>
      <c r="AD162" s="40"/>
      <c r="AE162" s="111"/>
      <c r="AF162" s="111"/>
      <c r="AG162" s="111"/>
      <c r="AH162" s="111"/>
      <c r="AI162" s="111"/>
      <c r="AJ162" s="111"/>
      <c r="AK162" s="112"/>
      <c r="AL162" s="112"/>
      <c r="AM162" s="112"/>
      <c r="AN162" s="112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</row>
    <row r="163" spans="2:107" s="5" customFormat="1" ht="30" customHeight="1" x14ac:dyDescent="0.2">
      <c r="B163" s="83"/>
      <c r="C163" s="86"/>
      <c r="D163" s="87"/>
      <c r="E163" s="89"/>
      <c r="F163" s="115"/>
      <c r="G163" s="116"/>
      <c r="H163" s="91"/>
      <c r="I163" s="94"/>
      <c r="J163" s="95"/>
      <c r="K163" s="81"/>
      <c r="L163" s="100"/>
      <c r="M163" s="101"/>
      <c r="N163" s="101"/>
      <c r="O163" s="102" t="str">
        <f t="shared" si="12"/>
        <v xml:space="preserve"> </v>
      </c>
      <c r="P163" s="100"/>
      <c r="Q163" s="101"/>
      <c r="R163" s="101"/>
      <c r="S163" s="102" t="str">
        <f t="shared" si="13"/>
        <v xml:space="preserve"> </v>
      </c>
      <c r="T163" s="104" t="str">
        <f t="shared" si="14"/>
        <v/>
      </c>
      <c r="U163" s="105" t="s">
        <v>131</v>
      </c>
      <c r="V163" s="149" t="str">
        <f>IF(H163=0," ",IF(E163="H",IF(AND(H163&gt;2006,H163&lt;2010),VLOOKUP(K163,Minimas!$A$15:$C$29,3),IF(AND(H163&gt;2009,H163&lt;2012),VLOOKUP(K163,Minimas!$A$15:$C$29,2),"ERREUR")),IF(AND(H163&gt;2006,H163&lt;2010),VLOOKUP(K163,Minimas!$H$15:J$29,3),IF(AND(H163&gt;2009,H163&lt;2012),VLOOKUP(K163,Minimas!$H$15:$J$29,2),"ERREUR"))))</f>
        <v xml:space="preserve"> </v>
      </c>
      <c r="W163" s="150" t="str">
        <f t="shared" si="15"/>
        <v/>
      </c>
      <c r="X163" s="42"/>
      <c r="Y163" s="42"/>
      <c r="Z163" s="5" t="str">
        <f t="shared" si="16"/>
        <v xml:space="preserve"> </v>
      </c>
      <c r="AA163" s="5" t="str">
        <f t="shared" si="17"/>
        <v xml:space="preserve"> </v>
      </c>
      <c r="AB163" s="40"/>
      <c r="AC163" s="40"/>
      <c r="AD163" s="40"/>
      <c r="AE163" s="111"/>
      <c r="AF163" s="111"/>
      <c r="AG163" s="111"/>
      <c r="AH163" s="111"/>
      <c r="AI163" s="111"/>
      <c r="AJ163" s="111"/>
      <c r="AK163" s="112"/>
      <c r="AL163" s="112"/>
      <c r="AM163" s="112"/>
      <c r="AN163" s="112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</row>
    <row r="164" spans="2:107" s="5" customFormat="1" ht="30" customHeight="1" x14ac:dyDescent="0.2">
      <c r="B164" s="83"/>
      <c r="C164" s="86"/>
      <c r="D164" s="87"/>
      <c r="E164" s="89"/>
      <c r="F164" s="115"/>
      <c r="G164" s="116"/>
      <c r="H164" s="91"/>
      <c r="I164" s="94"/>
      <c r="J164" s="95"/>
      <c r="K164" s="81"/>
      <c r="L164" s="100"/>
      <c r="M164" s="101"/>
      <c r="N164" s="101"/>
      <c r="O164" s="102" t="str">
        <f t="shared" si="12"/>
        <v xml:space="preserve"> </v>
      </c>
      <c r="P164" s="100"/>
      <c r="Q164" s="101"/>
      <c r="R164" s="101"/>
      <c r="S164" s="102" t="str">
        <f t="shared" si="13"/>
        <v xml:space="preserve"> </v>
      </c>
      <c r="T164" s="104" t="str">
        <f t="shared" si="14"/>
        <v/>
      </c>
      <c r="U164" s="105" t="s">
        <v>131</v>
      </c>
      <c r="V164" s="149" t="str">
        <f>IF(H164=0," ",IF(E164="H",IF(AND(H164&gt;2006,H164&lt;2010),VLOOKUP(K164,Minimas!$A$15:$C$29,3),IF(AND(H164&gt;2009,H164&lt;2012),VLOOKUP(K164,Minimas!$A$15:$C$29,2),"ERREUR")),IF(AND(H164&gt;2006,H164&lt;2010),VLOOKUP(K164,Minimas!$H$15:J$29,3),IF(AND(H164&gt;2009,H164&lt;2012),VLOOKUP(K164,Minimas!$H$15:$J$29,2),"ERREUR"))))</f>
        <v xml:space="preserve"> </v>
      </c>
      <c r="W164" s="150" t="str">
        <f t="shared" si="15"/>
        <v/>
      </c>
      <c r="X164" s="42"/>
      <c r="Y164" s="42"/>
      <c r="Z164" s="5" t="str">
        <f t="shared" si="16"/>
        <v xml:space="preserve"> </v>
      </c>
      <c r="AA164" s="5" t="str">
        <f t="shared" si="17"/>
        <v xml:space="preserve"> </v>
      </c>
      <c r="AB164" s="40"/>
      <c r="AC164" s="40"/>
      <c r="AD164" s="40"/>
      <c r="AE164" s="111"/>
      <c r="AF164" s="111"/>
      <c r="AG164" s="111"/>
      <c r="AH164" s="111"/>
      <c r="AI164" s="111"/>
      <c r="AJ164" s="111"/>
      <c r="AK164" s="112"/>
      <c r="AL164" s="112"/>
      <c r="AM164" s="112"/>
      <c r="AN164" s="112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</row>
    <row r="165" spans="2:107" s="5" customFormat="1" ht="30" customHeight="1" x14ac:dyDescent="0.2">
      <c r="B165" s="83"/>
      <c r="C165" s="86"/>
      <c r="D165" s="87"/>
      <c r="E165" s="89"/>
      <c r="F165" s="115"/>
      <c r="G165" s="116"/>
      <c r="H165" s="91"/>
      <c r="I165" s="94"/>
      <c r="J165" s="95"/>
      <c r="K165" s="81"/>
      <c r="L165" s="100"/>
      <c r="M165" s="101"/>
      <c r="N165" s="101"/>
      <c r="O165" s="102" t="str">
        <f t="shared" si="12"/>
        <v xml:space="preserve"> </v>
      </c>
      <c r="P165" s="100"/>
      <c r="Q165" s="101"/>
      <c r="R165" s="101"/>
      <c r="S165" s="102" t="str">
        <f t="shared" si="13"/>
        <v xml:space="preserve"> </v>
      </c>
      <c r="T165" s="104" t="str">
        <f t="shared" si="14"/>
        <v/>
      </c>
      <c r="U165" s="105" t="s">
        <v>131</v>
      </c>
      <c r="V165" s="149" t="str">
        <f>IF(H165=0," ",IF(E165="H",IF(AND(H165&gt;2006,H165&lt;2010),VLOOKUP(K165,Minimas!$A$15:$C$29,3),IF(AND(H165&gt;2009,H165&lt;2012),VLOOKUP(K165,Minimas!$A$15:$C$29,2),"ERREUR")),IF(AND(H165&gt;2006,H165&lt;2010),VLOOKUP(K165,Minimas!$H$15:J$29,3),IF(AND(H165&gt;2009,H165&lt;2012),VLOOKUP(K165,Minimas!$H$15:$J$29,2),"ERREUR"))))</f>
        <v xml:space="preserve"> </v>
      </c>
      <c r="W165" s="150" t="str">
        <f t="shared" si="15"/>
        <v/>
      </c>
      <c r="X165" s="42"/>
      <c r="Y165" s="42"/>
      <c r="Z165" s="5" t="str">
        <f t="shared" si="16"/>
        <v xml:space="preserve"> </v>
      </c>
      <c r="AA165" s="5" t="str">
        <f t="shared" si="17"/>
        <v xml:space="preserve"> </v>
      </c>
      <c r="AB165" s="40"/>
      <c r="AC165" s="40"/>
      <c r="AD165" s="40"/>
      <c r="AE165" s="111"/>
      <c r="AF165" s="111"/>
      <c r="AG165" s="111"/>
      <c r="AH165" s="111"/>
      <c r="AI165" s="111"/>
      <c r="AJ165" s="111"/>
      <c r="AK165" s="112"/>
      <c r="AL165" s="112"/>
      <c r="AM165" s="112"/>
      <c r="AN165" s="112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</row>
    <row r="166" spans="2:107" s="5" customFormat="1" ht="30" customHeight="1" x14ac:dyDescent="0.2">
      <c r="B166" s="83"/>
      <c r="C166" s="86"/>
      <c r="D166" s="87"/>
      <c r="E166" s="89"/>
      <c r="F166" s="115"/>
      <c r="G166" s="116"/>
      <c r="H166" s="91"/>
      <c r="I166" s="94"/>
      <c r="J166" s="95"/>
      <c r="K166" s="81"/>
      <c r="L166" s="100"/>
      <c r="M166" s="101"/>
      <c r="N166" s="101"/>
      <c r="O166" s="102" t="str">
        <f t="shared" si="12"/>
        <v xml:space="preserve"> </v>
      </c>
      <c r="P166" s="100"/>
      <c r="Q166" s="101"/>
      <c r="R166" s="101"/>
      <c r="S166" s="102" t="str">
        <f t="shared" si="13"/>
        <v xml:space="preserve"> </v>
      </c>
      <c r="T166" s="104" t="str">
        <f t="shared" si="14"/>
        <v/>
      </c>
      <c r="U166" s="105" t="s">
        <v>131</v>
      </c>
      <c r="V166" s="149" t="str">
        <f>IF(H166=0," ",IF(E166="H",IF(AND(H166&gt;2006,H166&lt;2010),VLOOKUP(K166,Minimas!$A$15:$C$29,3),IF(AND(H166&gt;2009,H166&lt;2012),VLOOKUP(K166,Minimas!$A$15:$C$29,2),"ERREUR")),IF(AND(H166&gt;2006,H166&lt;2010),VLOOKUP(K166,Minimas!$H$15:J$29,3),IF(AND(H166&gt;2009,H166&lt;2012),VLOOKUP(K166,Minimas!$H$15:$J$29,2),"ERREUR"))))</f>
        <v xml:space="preserve"> </v>
      </c>
      <c r="W166" s="150" t="str">
        <f t="shared" si="15"/>
        <v/>
      </c>
      <c r="X166" s="42"/>
      <c r="Y166" s="42"/>
      <c r="Z166" s="5" t="str">
        <f t="shared" si="16"/>
        <v xml:space="preserve"> </v>
      </c>
      <c r="AA166" s="5" t="str">
        <f t="shared" si="17"/>
        <v xml:space="preserve"> </v>
      </c>
      <c r="AB166" s="40"/>
      <c r="AC166" s="40"/>
      <c r="AD166" s="40"/>
      <c r="AE166" s="111"/>
      <c r="AF166" s="111"/>
      <c r="AG166" s="111"/>
      <c r="AH166" s="111"/>
      <c r="AI166" s="111"/>
      <c r="AJ166" s="111"/>
      <c r="AK166" s="112"/>
      <c r="AL166" s="112"/>
      <c r="AM166" s="112"/>
      <c r="AN166" s="112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2:107" s="5" customFormat="1" ht="30" customHeight="1" x14ac:dyDescent="0.2">
      <c r="B167" s="83"/>
      <c r="C167" s="86"/>
      <c r="D167" s="87"/>
      <c r="E167" s="89"/>
      <c r="F167" s="115"/>
      <c r="G167" s="116"/>
      <c r="H167" s="91"/>
      <c r="I167" s="94"/>
      <c r="J167" s="95"/>
      <c r="K167" s="81"/>
      <c r="L167" s="100"/>
      <c r="M167" s="101"/>
      <c r="N167" s="101"/>
      <c r="O167" s="102" t="str">
        <f t="shared" si="12"/>
        <v xml:space="preserve"> </v>
      </c>
      <c r="P167" s="100"/>
      <c r="Q167" s="101"/>
      <c r="R167" s="101"/>
      <c r="S167" s="102" t="str">
        <f t="shared" si="13"/>
        <v xml:space="preserve"> </v>
      </c>
      <c r="T167" s="104" t="str">
        <f t="shared" si="14"/>
        <v/>
      </c>
      <c r="U167" s="105" t="s">
        <v>131</v>
      </c>
      <c r="V167" s="149" t="str">
        <f>IF(H167=0," ",IF(E167="H",IF(AND(H167&gt;2006,H167&lt;2010),VLOOKUP(K167,Minimas!$A$15:$C$29,3),IF(AND(H167&gt;2009,H167&lt;2012),VLOOKUP(K167,Minimas!$A$15:$C$29,2),"ERREUR")),IF(AND(H167&gt;2006,H167&lt;2010),VLOOKUP(K167,Minimas!$H$15:J$29,3),IF(AND(H167&gt;2009,H167&lt;2012),VLOOKUP(K167,Minimas!$H$15:$J$29,2),"ERREUR"))))</f>
        <v xml:space="preserve"> </v>
      </c>
      <c r="W167" s="150" t="str">
        <f t="shared" si="15"/>
        <v/>
      </c>
      <c r="X167" s="42"/>
      <c r="Y167" s="42"/>
      <c r="Z167" s="5" t="str">
        <f t="shared" si="16"/>
        <v xml:space="preserve"> </v>
      </c>
      <c r="AA167" s="5" t="str">
        <f t="shared" si="17"/>
        <v xml:space="preserve"> </v>
      </c>
      <c r="AB167" s="40"/>
      <c r="AC167" s="40"/>
      <c r="AD167" s="40"/>
      <c r="AE167" s="111"/>
      <c r="AF167" s="111"/>
      <c r="AG167" s="111"/>
      <c r="AH167" s="111"/>
      <c r="AI167" s="111"/>
      <c r="AJ167" s="111"/>
      <c r="AK167" s="112"/>
      <c r="AL167" s="112"/>
      <c r="AM167" s="112"/>
      <c r="AN167" s="112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2:107" s="5" customFormat="1" ht="30" customHeight="1" x14ac:dyDescent="0.2">
      <c r="B168" s="83"/>
      <c r="C168" s="86"/>
      <c r="D168" s="87"/>
      <c r="E168" s="89"/>
      <c r="F168" s="115"/>
      <c r="G168" s="116"/>
      <c r="H168" s="91"/>
      <c r="I168" s="94"/>
      <c r="J168" s="95"/>
      <c r="K168" s="81"/>
      <c r="L168" s="100"/>
      <c r="M168" s="101"/>
      <c r="N168" s="101"/>
      <c r="O168" s="102" t="str">
        <f t="shared" si="12"/>
        <v xml:space="preserve"> </v>
      </c>
      <c r="P168" s="100"/>
      <c r="Q168" s="101"/>
      <c r="R168" s="101"/>
      <c r="S168" s="102" t="str">
        <f t="shared" si="13"/>
        <v xml:space="preserve"> </v>
      </c>
      <c r="T168" s="104" t="str">
        <f t="shared" si="14"/>
        <v/>
      </c>
      <c r="U168" s="105" t="s">
        <v>131</v>
      </c>
      <c r="V168" s="149" t="str">
        <f>IF(H168=0," ",IF(E168="H",IF(AND(H168&gt;2006,H168&lt;2010),VLOOKUP(K168,Minimas!$A$15:$C$29,3),IF(AND(H168&gt;2009,H168&lt;2012),VLOOKUP(K168,Minimas!$A$15:$C$29,2),"ERREUR")),IF(AND(H168&gt;2006,H168&lt;2010),VLOOKUP(K168,Minimas!$H$15:J$29,3),IF(AND(H168&gt;2009,H168&lt;2012),VLOOKUP(K168,Minimas!$H$15:$J$29,2),"ERREUR"))))</f>
        <v xml:space="preserve"> </v>
      </c>
      <c r="W168" s="150" t="str">
        <f t="shared" si="15"/>
        <v/>
      </c>
      <c r="X168" s="42"/>
      <c r="Y168" s="42"/>
      <c r="Z168" s="5" t="str">
        <f t="shared" si="16"/>
        <v xml:space="preserve"> </v>
      </c>
      <c r="AA168" s="5" t="str">
        <f t="shared" si="17"/>
        <v xml:space="preserve"> </v>
      </c>
      <c r="AB168" s="40"/>
      <c r="AC168" s="40"/>
      <c r="AD168" s="40"/>
      <c r="AE168" s="111"/>
      <c r="AF168" s="111"/>
      <c r="AG168" s="111"/>
      <c r="AH168" s="111"/>
      <c r="AI168" s="111"/>
      <c r="AJ168" s="111"/>
      <c r="AK168" s="112"/>
      <c r="AL168" s="112"/>
      <c r="AM168" s="112"/>
      <c r="AN168" s="112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2:107" s="5" customFormat="1" ht="30" customHeight="1" x14ac:dyDescent="0.2">
      <c r="B169" s="83"/>
      <c r="C169" s="86"/>
      <c r="D169" s="87"/>
      <c r="E169" s="89"/>
      <c r="F169" s="115"/>
      <c r="G169" s="116"/>
      <c r="H169" s="91"/>
      <c r="I169" s="94"/>
      <c r="J169" s="95"/>
      <c r="K169" s="81"/>
      <c r="L169" s="100"/>
      <c r="M169" s="101"/>
      <c r="N169" s="101"/>
      <c r="O169" s="102" t="str">
        <f t="shared" si="12"/>
        <v xml:space="preserve"> </v>
      </c>
      <c r="P169" s="100"/>
      <c r="Q169" s="101"/>
      <c r="R169" s="101"/>
      <c r="S169" s="102" t="str">
        <f t="shared" si="13"/>
        <v xml:space="preserve"> </v>
      </c>
      <c r="T169" s="104" t="str">
        <f t="shared" si="14"/>
        <v/>
      </c>
      <c r="U169" s="105" t="s">
        <v>131</v>
      </c>
      <c r="V169" s="149" t="str">
        <f>IF(H169=0," ",IF(E169="H",IF(AND(H169&gt;2006,H169&lt;2010),VLOOKUP(K169,Minimas!$A$15:$C$29,3),IF(AND(H169&gt;2009,H169&lt;2012),VLOOKUP(K169,Minimas!$A$15:$C$29,2),"ERREUR")),IF(AND(H169&gt;2006,H169&lt;2010),VLOOKUP(K169,Minimas!$H$15:J$29,3),IF(AND(H169&gt;2009,H169&lt;2012),VLOOKUP(K169,Minimas!$H$15:$J$29,2),"ERREUR"))))</f>
        <v xml:space="preserve"> </v>
      </c>
      <c r="W169" s="150" t="str">
        <f t="shared" si="15"/>
        <v/>
      </c>
      <c r="X169" s="42"/>
      <c r="Y169" s="42"/>
      <c r="Z169" s="5" t="str">
        <f t="shared" si="16"/>
        <v xml:space="preserve"> </v>
      </c>
      <c r="AA169" s="5" t="str">
        <f t="shared" si="17"/>
        <v xml:space="preserve"> </v>
      </c>
      <c r="AB169" s="40"/>
      <c r="AC169" s="40"/>
      <c r="AD169" s="40"/>
      <c r="AE169" s="111"/>
      <c r="AF169" s="111"/>
      <c r="AG169" s="111"/>
      <c r="AH169" s="111"/>
      <c r="AI169" s="111"/>
      <c r="AJ169" s="111"/>
      <c r="AK169" s="112"/>
      <c r="AL169" s="112"/>
      <c r="AM169" s="112"/>
      <c r="AN169" s="112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</row>
    <row r="170" spans="2:107" s="5" customFormat="1" ht="30" customHeight="1" x14ac:dyDescent="0.2">
      <c r="B170" s="83"/>
      <c r="C170" s="86"/>
      <c r="D170" s="87"/>
      <c r="E170" s="89"/>
      <c r="F170" s="115"/>
      <c r="G170" s="116"/>
      <c r="H170" s="91"/>
      <c r="I170" s="94"/>
      <c r="J170" s="95"/>
      <c r="K170" s="81"/>
      <c r="L170" s="100"/>
      <c r="M170" s="101"/>
      <c r="N170" s="101"/>
      <c r="O170" s="102" t="str">
        <f t="shared" si="12"/>
        <v xml:space="preserve"> </v>
      </c>
      <c r="P170" s="100"/>
      <c r="Q170" s="101"/>
      <c r="R170" s="101"/>
      <c r="S170" s="102" t="str">
        <f t="shared" si="13"/>
        <v xml:space="preserve"> </v>
      </c>
      <c r="T170" s="104" t="str">
        <f t="shared" si="14"/>
        <v/>
      </c>
      <c r="U170" s="105" t="s">
        <v>131</v>
      </c>
      <c r="V170" s="149" t="str">
        <f>IF(H170=0," ",IF(E170="H",IF(AND(H170&gt;2006,H170&lt;2010),VLOOKUP(K170,Minimas!$A$15:$C$29,3),IF(AND(H170&gt;2009,H170&lt;2012),VLOOKUP(K170,Minimas!$A$15:$C$29,2),"ERREUR")),IF(AND(H170&gt;2006,H170&lt;2010),VLOOKUP(K170,Minimas!$H$15:J$29,3),IF(AND(H170&gt;2009,H170&lt;2012),VLOOKUP(K170,Minimas!$H$15:$J$29,2),"ERREUR"))))</f>
        <v xml:space="preserve"> </v>
      </c>
      <c r="W170" s="150" t="str">
        <f t="shared" si="15"/>
        <v/>
      </c>
      <c r="X170" s="42"/>
      <c r="Y170" s="42"/>
      <c r="Z170" s="5" t="str">
        <f t="shared" si="16"/>
        <v xml:space="preserve"> </v>
      </c>
      <c r="AA170" s="5" t="str">
        <f t="shared" si="17"/>
        <v xml:space="preserve"> </v>
      </c>
      <c r="AB170" s="40"/>
      <c r="AC170" s="40"/>
      <c r="AD170" s="40"/>
      <c r="AE170" s="111"/>
      <c r="AF170" s="111"/>
      <c r="AG170" s="111"/>
      <c r="AH170" s="111"/>
      <c r="AI170" s="111"/>
      <c r="AJ170" s="111"/>
      <c r="AK170" s="112"/>
      <c r="AL170" s="112"/>
      <c r="AM170" s="112"/>
      <c r="AN170" s="112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</row>
    <row r="171" spans="2:107" s="5" customFormat="1" ht="30" customHeight="1" x14ac:dyDescent="0.2">
      <c r="B171" s="83"/>
      <c r="C171" s="86"/>
      <c r="D171" s="87"/>
      <c r="E171" s="89"/>
      <c r="F171" s="115"/>
      <c r="G171" s="116"/>
      <c r="H171" s="91"/>
      <c r="I171" s="94"/>
      <c r="J171" s="95"/>
      <c r="K171" s="81"/>
      <c r="L171" s="100"/>
      <c r="M171" s="101"/>
      <c r="N171" s="101"/>
      <c r="O171" s="102" t="str">
        <f t="shared" si="12"/>
        <v xml:space="preserve"> </v>
      </c>
      <c r="P171" s="100"/>
      <c r="Q171" s="101"/>
      <c r="R171" s="101"/>
      <c r="S171" s="102" t="str">
        <f t="shared" si="13"/>
        <v xml:space="preserve"> </v>
      </c>
      <c r="T171" s="104" t="str">
        <f t="shared" si="14"/>
        <v/>
      </c>
      <c r="U171" s="105" t="s">
        <v>131</v>
      </c>
      <c r="V171" s="149" t="str">
        <f>IF(H171=0," ",IF(E171="H",IF(AND(H171&gt;2006,H171&lt;2010),VLOOKUP(K171,Minimas!$A$15:$C$29,3),IF(AND(H171&gt;2009,H171&lt;2012),VLOOKUP(K171,Minimas!$A$15:$C$29,2),"ERREUR")),IF(AND(H171&gt;2006,H171&lt;2010),VLOOKUP(K171,Minimas!$H$15:J$29,3),IF(AND(H171&gt;2009,H171&lt;2012),VLOOKUP(K171,Minimas!$H$15:$J$29,2),"ERREUR"))))</f>
        <v xml:space="preserve"> </v>
      </c>
      <c r="W171" s="150" t="str">
        <f t="shared" si="15"/>
        <v/>
      </c>
      <c r="X171" s="42"/>
      <c r="Y171" s="42"/>
      <c r="Z171" s="5" t="str">
        <f t="shared" si="16"/>
        <v xml:space="preserve"> </v>
      </c>
      <c r="AA171" s="5" t="str">
        <f t="shared" si="17"/>
        <v xml:space="preserve"> </v>
      </c>
      <c r="AB171" s="40"/>
      <c r="AC171" s="40"/>
      <c r="AD171" s="40"/>
      <c r="AE171" s="111"/>
      <c r="AF171" s="111"/>
      <c r="AG171" s="111"/>
      <c r="AH171" s="111"/>
      <c r="AI171" s="111"/>
      <c r="AJ171" s="111"/>
      <c r="AK171" s="112"/>
      <c r="AL171" s="112"/>
      <c r="AM171" s="112"/>
      <c r="AN171" s="112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2:107" s="5" customFormat="1" ht="30" customHeight="1" x14ac:dyDescent="0.2">
      <c r="B172" s="83"/>
      <c r="C172" s="86"/>
      <c r="D172" s="87"/>
      <c r="E172" s="89"/>
      <c r="F172" s="115"/>
      <c r="G172" s="116"/>
      <c r="H172" s="91"/>
      <c r="I172" s="94"/>
      <c r="J172" s="95"/>
      <c r="K172" s="81"/>
      <c r="L172" s="100"/>
      <c r="M172" s="101"/>
      <c r="N172" s="101"/>
      <c r="O172" s="102" t="str">
        <f t="shared" si="12"/>
        <v xml:space="preserve"> </v>
      </c>
      <c r="P172" s="100"/>
      <c r="Q172" s="101"/>
      <c r="R172" s="101"/>
      <c r="S172" s="102" t="str">
        <f t="shared" si="13"/>
        <v xml:space="preserve"> </v>
      </c>
      <c r="T172" s="104" t="str">
        <f t="shared" si="14"/>
        <v/>
      </c>
      <c r="U172" s="105" t="s">
        <v>131</v>
      </c>
      <c r="V172" s="149" t="str">
        <f>IF(H172=0," ",IF(E172="H",IF(AND(H172&gt;2006,H172&lt;2010),VLOOKUP(K172,Minimas!$A$15:$C$29,3),IF(AND(H172&gt;2009,H172&lt;2012),VLOOKUP(K172,Minimas!$A$15:$C$29,2),"ERREUR")),IF(AND(H172&gt;2006,H172&lt;2010),VLOOKUP(K172,Minimas!$H$15:J$29,3),IF(AND(H172&gt;2009,H172&lt;2012),VLOOKUP(K172,Minimas!$H$15:$J$29,2),"ERREUR"))))</f>
        <v xml:space="preserve"> </v>
      </c>
      <c r="W172" s="150" t="str">
        <f t="shared" si="15"/>
        <v/>
      </c>
      <c r="X172" s="42"/>
      <c r="Y172" s="42"/>
      <c r="Z172" s="5" t="str">
        <f t="shared" si="16"/>
        <v xml:space="preserve"> </v>
      </c>
      <c r="AA172" s="5" t="str">
        <f t="shared" si="17"/>
        <v xml:space="preserve"> </v>
      </c>
      <c r="AB172" s="40"/>
      <c r="AC172" s="40"/>
      <c r="AD172" s="40"/>
      <c r="AE172" s="111"/>
      <c r="AF172" s="111"/>
      <c r="AG172" s="111"/>
      <c r="AH172" s="111"/>
      <c r="AI172" s="111"/>
      <c r="AJ172" s="111"/>
      <c r="AK172" s="112"/>
      <c r="AL172" s="112"/>
      <c r="AM172" s="112"/>
      <c r="AN172" s="112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</row>
    <row r="173" spans="2:107" s="5" customFormat="1" ht="30" customHeight="1" x14ac:dyDescent="0.2">
      <c r="B173" s="83"/>
      <c r="C173" s="86"/>
      <c r="D173" s="87"/>
      <c r="E173" s="89"/>
      <c r="F173" s="115"/>
      <c r="G173" s="116"/>
      <c r="H173" s="91"/>
      <c r="I173" s="94"/>
      <c r="J173" s="95"/>
      <c r="K173" s="81"/>
      <c r="L173" s="100"/>
      <c r="M173" s="101"/>
      <c r="N173" s="101"/>
      <c r="O173" s="102" t="str">
        <f t="shared" si="12"/>
        <v xml:space="preserve"> </v>
      </c>
      <c r="P173" s="100"/>
      <c r="Q173" s="101"/>
      <c r="R173" s="101"/>
      <c r="S173" s="102" t="str">
        <f t="shared" si="13"/>
        <v xml:space="preserve"> </v>
      </c>
      <c r="T173" s="104" t="str">
        <f t="shared" si="14"/>
        <v/>
      </c>
      <c r="U173" s="105" t="s">
        <v>131</v>
      </c>
      <c r="V173" s="149" t="str">
        <f>IF(H173=0," ",IF(E173="H",IF(AND(H173&gt;2006,H173&lt;2010),VLOOKUP(K173,Minimas!$A$15:$C$29,3),IF(AND(H173&gt;2009,H173&lt;2012),VLOOKUP(K173,Minimas!$A$15:$C$29,2),"ERREUR")),IF(AND(H173&gt;2006,H173&lt;2010),VLOOKUP(K173,Minimas!$H$15:J$29,3),IF(AND(H173&gt;2009,H173&lt;2012),VLOOKUP(K173,Minimas!$H$15:$J$29,2),"ERREUR"))))</f>
        <v xml:space="preserve"> </v>
      </c>
      <c r="W173" s="150" t="str">
        <f t="shared" si="15"/>
        <v/>
      </c>
      <c r="X173" s="42"/>
      <c r="Y173" s="42"/>
      <c r="Z173" s="5" t="str">
        <f t="shared" si="16"/>
        <v xml:space="preserve"> </v>
      </c>
      <c r="AA173" s="5" t="str">
        <f t="shared" si="17"/>
        <v xml:space="preserve"> </v>
      </c>
      <c r="AB173" s="40"/>
      <c r="AC173" s="40"/>
      <c r="AD173" s="40"/>
      <c r="AE173" s="111"/>
      <c r="AF173" s="111"/>
      <c r="AG173" s="111"/>
      <c r="AH173" s="111"/>
      <c r="AI173" s="111"/>
      <c r="AJ173" s="111"/>
      <c r="AK173" s="112"/>
      <c r="AL173" s="112"/>
      <c r="AM173" s="112"/>
      <c r="AN173" s="112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</row>
    <row r="174" spans="2:107" s="5" customFormat="1" ht="30" customHeight="1" x14ac:dyDescent="0.2">
      <c r="B174" s="83"/>
      <c r="C174" s="86"/>
      <c r="D174" s="87"/>
      <c r="E174" s="89"/>
      <c r="F174" s="115"/>
      <c r="G174" s="116"/>
      <c r="H174" s="91"/>
      <c r="I174" s="94"/>
      <c r="J174" s="95"/>
      <c r="K174" s="81"/>
      <c r="L174" s="100"/>
      <c r="M174" s="101"/>
      <c r="N174" s="101"/>
      <c r="O174" s="102" t="str">
        <f t="shared" si="12"/>
        <v xml:space="preserve"> </v>
      </c>
      <c r="P174" s="100"/>
      <c r="Q174" s="101"/>
      <c r="R174" s="101"/>
      <c r="S174" s="102" t="str">
        <f t="shared" si="13"/>
        <v xml:space="preserve"> </v>
      </c>
      <c r="T174" s="104" t="str">
        <f t="shared" si="14"/>
        <v/>
      </c>
      <c r="U174" s="105" t="s">
        <v>131</v>
      </c>
      <c r="V174" s="149" t="str">
        <f>IF(H174=0," ",IF(E174="H",IF(AND(H174&gt;2006,H174&lt;2010),VLOOKUP(K174,Minimas!$A$15:$C$29,3),IF(AND(H174&gt;2009,H174&lt;2012),VLOOKUP(K174,Minimas!$A$15:$C$29,2),"ERREUR")),IF(AND(H174&gt;2006,H174&lt;2010),VLOOKUP(K174,Minimas!$H$15:J$29,3),IF(AND(H174&gt;2009,H174&lt;2012),VLOOKUP(K174,Minimas!$H$15:$J$29,2),"ERREUR"))))</f>
        <v xml:space="preserve"> </v>
      </c>
      <c r="W174" s="150" t="str">
        <f t="shared" si="15"/>
        <v/>
      </c>
      <c r="X174" s="42"/>
      <c r="Y174" s="42"/>
      <c r="Z174" s="5" t="str">
        <f t="shared" si="16"/>
        <v xml:space="preserve"> </v>
      </c>
      <c r="AA174" s="5" t="str">
        <f t="shared" si="17"/>
        <v xml:space="preserve"> </v>
      </c>
      <c r="AB174" s="40"/>
      <c r="AC174" s="40"/>
      <c r="AD174" s="40"/>
      <c r="AE174" s="111"/>
      <c r="AF174" s="111"/>
      <c r="AG174" s="111"/>
      <c r="AH174" s="111"/>
      <c r="AI174" s="111"/>
      <c r="AJ174" s="111"/>
      <c r="AK174" s="112"/>
      <c r="AL174" s="112"/>
      <c r="AM174" s="112"/>
      <c r="AN174" s="112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</row>
    <row r="175" spans="2:107" s="5" customFormat="1" ht="30" customHeight="1" x14ac:dyDescent="0.2">
      <c r="B175" s="83"/>
      <c r="C175" s="86"/>
      <c r="D175" s="87"/>
      <c r="E175" s="89"/>
      <c r="F175" s="115"/>
      <c r="G175" s="116"/>
      <c r="H175" s="91"/>
      <c r="I175" s="94"/>
      <c r="J175" s="95"/>
      <c r="K175" s="81"/>
      <c r="L175" s="100"/>
      <c r="M175" s="101"/>
      <c r="N175" s="101"/>
      <c r="O175" s="102" t="str">
        <f t="shared" si="12"/>
        <v xml:space="preserve"> </v>
      </c>
      <c r="P175" s="100"/>
      <c r="Q175" s="101"/>
      <c r="R175" s="101"/>
      <c r="S175" s="102" t="str">
        <f t="shared" si="13"/>
        <v xml:space="preserve"> </v>
      </c>
      <c r="T175" s="104" t="str">
        <f t="shared" si="14"/>
        <v/>
      </c>
      <c r="U175" s="105" t="s">
        <v>131</v>
      </c>
      <c r="V175" s="149" t="str">
        <f>IF(H175=0," ",IF(E175="H",IF(AND(H175&gt;2006,H175&lt;2010),VLOOKUP(K175,Minimas!$A$15:$C$29,3),IF(AND(H175&gt;2009,H175&lt;2012),VLOOKUP(K175,Minimas!$A$15:$C$29,2),"ERREUR")),IF(AND(H175&gt;2006,H175&lt;2010),VLOOKUP(K175,Minimas!$H$15:J$29,3),IF(AND(H175&gt;2009,H175&lt;2012),VLOOKUP(K175,Minimas!$H$15:$J$29,2),"ERREUR"))))</f>
        <v xml:space="preserve"> </v>
      </c>
      <c r="W175" s="150" t="str">
        <f t="shared" si="15"/>
        <v/>
      </c>
      <c r="X175" s="42"/>
      <c r="Y175" s="42"/>
      <c r="Z175" s="5" t="str">
        <f t="shared" si="16"/>
        <v xml:space="preserve"> </v>
      </c>
      <c r="AA175" s="5" t="str">
        <f t="shared" si="17"/>
        <v xml:space="preserve"> </v>
      </c>
      <c r="AB175" s="40"/>
      <c r="AC175" s="40"/>
      <c r="AD175" s="40"/>
      <c r="AE175" s="111"/>
      <c r="AF175" s="111"/>
      <c r="AG175" s="111"/>
      <c r="AH175" s="111"/>
      <c r="AI175" s="111"/>
      <c r="AJ175" s="111"/>
      <c r="AK175" s="112"/>
      <c r="AL175" s="112"/>
      <c r="AM175" s="112"/>
      <c r="AN175" s="112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</row>
    <row r="176" spans="2:107" s="5" customFormat="1" ht="30" customHeight="1" x14ac:dyDescent="0.2">
      <c r="B176" s="83"/>
      <c r="C176" s="86"/>
      <c r="D176" s="87"/>
      <c r="E176" s="89"/>
      <c r="F176" s="115"/>
      <c r="G176" s="116"/>
      <c r="H176" s="91"/>
      <c r="I176" s="94"/>
      <c r="J176" s="95"/>
      <c r="K176" s="81"/>
      <c r="L176" s="100"/>
      <c r="M176" s="101"/>
      <c r="N176" s="101"/>
      <c r="O176" s="102" t="str">
        <f t="shared" si="12"/>
        <v xml:space="preserve"> </v>
      </c>
      <c r="P176" s="100"/>
      <c r="Q176" s="101"/>
      <c r="R176" s="101"/>
      <c r="S176" s="102" t="str">
        <f t="shared" si="13"/>
        <v xml:space="preserve"> </v>
      </c>
      <c r="T176" s="104" t="str">
        <f t="shared" si="14"/>
        <v/>
      </c>
      <c r="U176" s="105" t="s">
        <v>131</v>
      </c>
      <c r="V176" s="149" t="str">
        <f>IF(H176=0," ",IF(E176="H",IF(AND(H176&gt;2006,H176&lt;2010),VLOOKUP(K176,Minimas!$A$15:$C$29,3),IF(AND(H176&gt;2009,H176&lt;2012),VLOOKUP(K176,Minimas!$A$15:$C$29,2),"ERREUR")),IF(AND(H176&gt;2006,H176&lt;2010),VLOOKUP(K176,Minimas!$H$15:J$29,3),IF(AND(H176&gt;2009,H176&lt;2012),VLOOKUP(K176,Minimas!$H$15:$J$29,2),"ERREUR"))))</f>
        <v xml:space="preserve"> </v>
      </c>
      <c r="W176" s="150" t="str">
        <f t="shared" si="15"/>
        <v/>
      </c>
      <c r="X176" s="42"/>
      <c r="Y176" s="42"/>
      <c r="Z176" s="5" t="str">
        <f t="shared" si="16"/>
        <v xml:space="preserve"> </v>
      </c>
      <c r="AA176" s="5" t="str">
        <f t="shared" si="17"/>
        <v xml:space="preserve"> </v>
      </c>
      <c r="AB176" s="40"/>
      <c r="AC176" s="40"/>
      <c r="AD176" s="40"/>
      <c r="AE176" s="111"/>
      <c r="AF176" s="111"/>
      <c r="AG176" s="111"/>
      <c r="AH176" s="111"/>
      <c r="AI176" s="111"/>
      <c r="AJ176" s="111"/>
      <c r="AK176" s="112"/>
      <c r="AL176" s="112"/>
      <c r="AM176" s="112"/>
      <c r="AN176" s="112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</row>
    <row r="177" spans="2:107" s="5" customFormat="1" ht="30" customHeight="1" x14ac:dyDescent="0.2">
      <c r="B177" s="83"/>
      <c r="C177" s="86"/>
      <c r="D177" s="87"/>
      <c r="E177" s="89"/>
      <c r="F177" s="115"/>
      <c r="G177" s="116"/>
      <c r="H177" s="91"/>
      <c r="I177" s="94"/>
      <c r="J177" s="95"/>
      <c r="K177" s="81"/>
      <c r="L177" s="100"/>
      <c r="M177" s="101"/>
      <c r="N177" s="101"/>
      <c r="O177" s="102" t="str">
        <f t="shared" si="12"/>
        <v xml:space="preserve"> </v>
      </c>
      <c r="P177" s="100"/>
      <c r="Q177" s="101"/>
      <c r="R177" s="101"/>
      <c r="S177" s="102" t="str">
        <f t="shared" si="13"/>
        <v xml:space="preserve"> </v>
      </c>
      <c r="T177" s="104" t="str">
        <f t="shared" si="14"/>
        <v/>
      </c>
      <c r="U177" s="105" t="s">
        <v>131</v>
      </c>
      <c r="V177" s="149" t="str">
        <f>IF(H177=0," ",IF(E177="H",IF(AND(H177&gt;2006,H177&lt;2010),VLOOKUP(K177,Minimas!$A$15:$C$29,3),IF(AND(H177&gt;2009,H177&lt;2012),VLOOKUP(K177,Minimas!$A$15:$C$29,2),"ERREUR")),IF(AND(H177&gt;2006,H177&lt;2010),VLOOKUP(K177,Minimas!$H$15:J$29,3),IF(AND(H177&gt;2009,H177&lt;2012),VLOOKUP(K177,Minimas!$H$15:$J$29,2),"ERREUR"))))</f>
        <v xml:space="preserve"> </v>
      </c>
      <c r="W177" s="150" t="str">
        <f t="shared" si="15"/>
        <v/>
      </c>
      <c r="X177" s="42"/>
      <c r="Y177" s="42"/>
      <c r="Z177" s="5" t="str">
        <f t="shared" si="16"/>
        <v xml:space="preserve"> </v>
      </c>
      <c r="AA177" s="5" t="str">
        <f t="shared" si="17"/>
        <v xml:space="preserve"> </v>
      </c>
      <c r="AB177" s="40"/>
      <c r="AC177" s="40"/>
      <c r="AD177" s="40"/>
      <c r="AE177" s="111"/>
      <c r="AF177" s="111"/>
      <c r="AG177" s="111"/>
      <c r="AH177" s="111"/>
      <c r="AI177" s="111"/>
      <c r="AJ177" s="111"/>
      <c r="AK177" s="112"/>
      <c r="AL177" s="112"/>
      <c r="AM177" s="112"/>
      <c r="AN177" s="112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</row>
    <row r="178" spans="2:107" s="5" customFormat="1" ht="30" customHeight="1" x14ac:dyDescent="0.2">
      <c r="B178" s="83"/>
      <c r="C178" s="86"/>
      <c r="D178" s="87"/>
      <c r="E178" s="89"/>
      <c r="F178" s="115"/>
      <c r="G178" s="116"/>
      <c r="H178" s="91"/>
      <c r="I178" s="94"/>
      <c r="J178" s="95"/>
      <c r="K178" s="81"/>
      <c r="L178" s="100"/>
      <c r="M178" s="101"/>
      <c r="N178" s="101"/>
      <c r="O178" s="102" t="str">
        <f t="shared" si="12"/>
        <v xml:space="preserve"> </v>
      </c>
      <c r="P178" s="100"/>
      <c r="Q178" s="101"/>
      <c r="R178" s="101"/>
      <c r="S178" s="102" t="str">
        <f t="shared" si="13"/>
        <v xml:space="preserve"> </v>
      </c>
      <c r="T178" s="104" t="str">
        <f t="shared" si="14"/>
        <v/>
      </c>
      <c r="U178" s="105" t="s">
        <v>131</v>
      </c>
      <c r="V178" s="149" t="str">
        <f>IF(H178=0," ",IF(E178="H",IF(AND(H178&gt;2006,H178&lt;2010),VLOOKUP(K178,Minimas!$A$15:$C$29,3),IF(AND(H178&gt;2009,H178&lt;2012),VLOOKUP(K178,Minimas!$A$15:$C$29,2),"ERREUR")),IF(AND(H178&gt;2006,H178&lt;2010),VLOOKUP(K178,Minimas!$H$15:J$29,3),IF(AND(H178&gt;2009,H178&lt;2012),VLOOKUP(K178,Minimas!$H$15:$J$29,2),"ERREUR"))))</f>
        <v xml:space="preserve"> </v>
      </c>
      <c r="W178" s="150" t="str">
        <f t="shared" si="15"/>
        <v/>
      </c>
      <c r="X178" s="42"/>
      <c r="Y178" s="42"/>
      <c r="Z178" s="5" t="str">
        <f t="shared" si="16"/>
        <v xml:space="preserve"> </v>
      </c>
      <c r="AA178" s="5" t="str">
        <f t="shared" si="17"/>
        <v xml:space="preserve"> </v>
      </c>
      <c r="AB178" s="40"/>
      <c r="AC178" s="40"/>
      <c r="AD178" s="40"/>
      <c r="AE178" s="111"/>
      <c r="AF178" s="111"/>
      <c r="AG178" s="111"/>
      <c r="AH178" s="111"/>
      <c r="AI178" s="111"/>
      <c r="AJ178" s="111"/>
      <c r="AK178" s="112"/>
      <c r="AL178" s="112"/>
      <c r="AM178" s="112"/>
      <c r="AN178" s="112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</row>
    <row r="179" spans="2:107" s="5" customFormat="1" ht="30" customHeight="1" x14ac:dyDescent="0.2">
      <c r="B179" s="83"/>
      <c r="C179" s="86"/>
      <c r="D179" s="87"/>
      <c r="E179" s="89"/>
      <c r="F179" s="115"/>
      <c r="G179" s="116"/>
      <c r="H179" s="91"/>
      <c r="I179" s="94"/>
      <c r="J179" s="95"/>
      <c r="K179" s="81"/>
      <c r="L179" s="100"/>
      <c r="M179" s="101"/>
      <c r="N179" s="101"/>
      <c r="O179" s="102" t="str">
        <f t="shared" si="12"/>
        <v xml:space="preserve"> </v>
      </c>
      <c r="P179" s="100"/>
      <c r="Q179" s="101"/>
      <c r="R179" s="101"/>
      <c r="S179" s="102" t="str">
        <f t="shared" si="13"/>
        <v xml:space="preserve"> </v>
      </c>
      <c r="T179" s="104" t="str">
        <f t="shared" si="14"/>
        <v/>
      </c>
      <c r="U179" s="105" t="s">
        <v>131</v>
      </c>
      <c r="V179" s="149" t="str">
        <f>IF(H179=0," ",IF(E179="H",IF(AND(H179&gt;2006,H179&lt;2010),VLOOKUP(K179,Minimas!$A$15:$C$29,3),IF(AND(H179&gt;2009,H179&lt;2012),VLOOKUP(K179,Minimas!$A$15:$C$29,2),"ERREUR")),IF(AND(H179&gt;2006,H179&lt;2010),VLOOKUP(K179,Minimas!$H$15:J$29,3),IF(AND(H179&gt;2009,H179&lt;2012),VLOOKUP(K179,Minimas!$H$15:$J$29,2),"ERREUR"))))</f>
        <v xml:space="preserve"> </v>
      </c>
      <c r="W179" s="150" t="str">
        <f t="shared" si="15"/>
        <v/>
      </c>
      <c r="X179" s="42"/>
      <c r="Y179" s="42"/>
      <c r="Z179" s="5" t="str">
        <f t="shared" si="16"/>
        <v xml:space="preserve"> </v>
      </c>
      <c r="AA179" s="5" t="str">
        <f t="shared" si="17"/>
        <v xml:space="preserve"> </v>
      </c>
      <c r="AB179" s="40"/>
      <c r="AC179" s="40"/>
      <c r="AD179" s="40"/>
      <c r="AE179" s="111"/>
      <c r="AF179" s="111"/>
      <c r="AG179" s="111"/>
      <c r="AH179" s="111"/>
      <c r="AI179" s="111"/>
      <c r="AJ179" s="111"/>
      <c r="AK179" s="112"/>
      <c r="AL179" s="112"/>
      <c r="AM179" s="112"/>
      <c r="AN179" s="112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</row>
    <row r="180" spans="2:107" s="5" customFormat="1" ht="30" customHeight="1" x14ac:dyDescent="0.2">
      <c r="B180" s="83"/>
      <c r="C180" s="86"/>
      <c r="D180" s="87"/>
      <c r="E180" s="89"/>
      <c r="F180" s="115"/>
      <c r="G180" s="116"/>
      <c r="H180" s="91"/>
      <c r="I180" s="94"/>
      <c r="J180" s="95"/>
      <c r="K180" s="81"/>
      <c r="L180" s="100"/>
      <c r="M180" s="101"/>
      <c r="N180" s="101"/>
      <c r="O180" s="102" t="str">
        <f t="shared" si="12"/>
        <v xml:space="preserve"> </v>
      </c>
      <c r="P180" s="100"/>
      <c r="Q180" s="101"/>
      <c r="R180" s="101"/>
      <c r="S180" s="102" t="str">
        <f t="shared" si="13"/>
        <v xml:space="preserve"> </v>
      </c>
      <c r="T180" s="104" t="str">
        <f t="shared" si="14"/>
        <v/>
      </c>
      <c r="U180" s="105" t="s">
        <v>131</v>
      </c>
      <c r="V180" s="149" t="str">
        <f>IF(H180=0," ",IF(E180="H",IF(AND(H180&gt;2006,H180&lt;2010),VLOOKUP(K180,Minimas!$A$15:$C$29,3),IF(AND(H180&gt;2009,H180&lt;2012),VLOOKUP(K180,Minimas!$A$15:$C$29,2),"ERREUR")),IF(AND(H180&gt;2006,H180&lt;2010),VLOOKUP(K180,Minimas!$H$15:J$29,3),IF(AND(H180&gt;2009,H180&lt;2012),VLOOKUP(K180,Minimas!$H$15:$J$29,2),"ERREUR"))))</f>
        <v xml:space="preserve"> </v>
      </c>
      <c r="W180" s="150" t="str">
        <f t="shared" si="15"/>
        <v/>
      </c>
      <c r="X180" s="42"/>
      <c r="Y180" s="42"/>
      <c r="Z180" s="5" t="str">
        <f t="shared" si="16"/>
        <v xml:space="preserve"> </v>
      </c>
      <c r="AA180" s="5" t="str">
        <f t="shared" si="17"/>
        <v xml:space="preserve"> </v>
      </c>
      <c r="AB180" s="40"/>
      <c r="AC180" s="40"/>
      <c r="AD180" s="40"/>
      <c r="AE180" s="111"/>
      <c r="AF180" s="111"/>
      <c r="AG180" s="111"/>
      <c r="AH180" s="111"/>
      <c r="AI180" s="111"/>
      <c r="AJ180" s="111"/>
      <c r="AK180" s="112"/>
      <c r="AL180" s="112"/>
      <c r="AM180" s="112"/>
      <c r="AN180" s="112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</row>
    <row r="181" spans="2:107" s="5" customFormat="1" ht="30" customHeight="1" x14ac:dyDescent="0.2">
      <c r="B181" s="83"/>
      <c r="C181" s="86"/>
      <c r="D181" s="87"/>
      <c r="E181" s="89"/>
      <c r="F181" s="115"/>
      <c r="G181" s="116"/>
      <c r="H181" s="91"/>
      <c r="I181" s="94"/>
      <c r="J181" s="95"/>
      <c r="K181" s="81"/>
      <c r="L181" s="100"/>
      <c r="M181" s="101"/>
      <c r="N181" s="101"/>
      <c r="O181" s="102" t="str">
        <f t="shared" si="12"/>
        <v xml:space="preserve"> </v>
      </c>
      <c r="P181" s="100"/>
      <c r="Q181" s="101"/>
      <c r="R181" s="101"/>
      <c r="S181" s="102" t="str">
        <f t="shared" si="13"/>
        <v xml:space="preserve"> </v>
      </c>
      <c r="T181" s="104" t="str">
        <f t="shared" si="14"/>
        <v/>
      </c>
      <c r="U181" s="105" t="s">
        <v>131</v>
      </c>
      <c r="V181" s="149" t="str">
        <f>IF(H181=0," ",IF(E181="H",IF(AND(H181&gt;2006,H181&lt;2010),VLOOKUP(K181,Minimas!$A$15:$C$29,3),IF(AND(H181&gt;2009,H181&lt;2012),VLOOKUP(K181,Minimas!$A$15:$C$29,2),"ERREUR")),IF(AND(H181&gt;2006,H181&lt;2010),VLOOKUP(K181,Minimas!$H$15:J$29,3),IF(AND(H181&gt;2009,H181&lt;2012),VLOOKUP(K181,Minimas!$H$15:$J$29,2),"ERREUR"))))</f>
        <v xml:space="preserve"> </v>
      </c>
      <c r="W181" s="150" t="str">
        <f t="shared" si="15"/>
        <v/>
      </c>
      <c r="X181" s="42"/>
      <c r="Y181" s="42"/>
      <c r="Z181" s="5" t="str">
        <f t="shared" si="16"/>
        <v xml:space="preserve"> </v>
      </c>
      <c r="AA181" s="5" t="str">
        <f t="shared" si="17"/>
        <v xml:space="preserve"> </v>
      </c>
      <c r="AB181" s="40"/>
      <c r="AC181" s="40"/>
      <c r="AD181" s="40"/>
      <c r="AE181" s="111"/>
      <c r="AF181" s="111"/>
      <c r="AG181" s="111"/>
      <c r="AH181" s="111"/>
      <c r="AI181" s="111"/>
      <c r="AJ181" s="111"/>
      <c r="AK181" s="112"/>
      <c r="AL181" s="112"/>
      <c r="AM181" s="112"/>
      <c r="AN181" s="112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</row>
    <row r="182" spans="2:107" s="5" customFormat="1" ht="30" customHeight="1" x14ac:dyDescent="0.2">
      <c r="B182" s="83"/>
      <c r="C182" s="86"/>
      <c r="D182" s="87"/>
      <c r="E182" s="89"/>
      <c r="F182" s="115"/>
      <c r="G182" s="116"/>
      <c r="H182" s="91"/>
      <c r="I182" s="94"/>
      <c r="J182" s="95"/>
      <c r="K182" s="81"/>
      <c r="L182" s="100"/>
      <c r="M182" s="101"/>
      <c r="N182" s="101"/>
      <c r="O182" s="102" t="str">
        <f t="shared" si="12"/>
        <v xml:space="preserve"> </v>
      </c>
      <c r="P182" s="100"/>
      <c r="Q182" s="101"/>
      <c r="R182" s="101"/>
      <c r="S182" s="102" t="str">
        <f t="shared" si="13"/>
        <v xml:space="preserve"> </v>
      </c>
      <c r="T182" s="104" t="str">
        <f t="shared" si="14"/>
        <v/>
      </c>
      <c r="U182" s="105" t="s">
        <v>131</v>
      </c>
      <c r="V182" s="149" t="str">
        <f>IF(H182=0," ",IF(E182="H",IF(AND(H182&gt;2006,H182&lt;2010),VLOOKUP(K182,Minimas!$A$15:$C$29,3),IF(AND(H182&gt;2009,H182&lt;2012),VLOOKUP(K182,Minimas!$A$15:$C$29,2),"ERREUR")),IF(AND(H182&gt;2006,H182&lt;2010),VLOOKUP(K182,Minimas!$H$15:J$29,3),IF(AND(H182&gt;2009,H182&lt;2012),VLOOKUP(K182,Minimas!$H$15:$J$29,2),"ERREUR"))))</f>
        <v xml:space="preserve"> </v>
      </c>
      <c r="W182" s="150" t="str">
        <f t="shared" si="15"/>
        <v/>
      </c>
      <c r="X182" s="42"/>
      <c r="Y182" s="42"/>
      <c r="Z182" s="5" t="str">
        <f t="shared" si="16"/>
        <v xml:space="preserve"> </v>
      </c>
      <c r="AA182" s="5" t="str">
        <f t="shared" si="17"/>
        <v xml:space="preserve"> </v>
      </c>
      <c r="AB182" s="40"/>
      <c r="AC182" s="40"/>
      <c r="AD182" s="40"/>
      <c r="AE182" s="111"/>
      <c r="AF182" s="111"/>
      <c r="AG182" s="111"/>
      <c r="AH182" s="111"/>
      <c r="AI182" s="111"/>
      <c r="AJ182" s="111"/>
      <c r="AK182" s="112"/>
      <c r="AL182" s="112"/>
      <c r="AM182" s="112"/>
      <c r="AN182" s="112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</row>
    <row r="183" spans="2:107" s="5" customFormat="1" ht="30" customHeight="1" x14ac:dyDescent="0.2">
      <c r="B183" s="83"/>
      <c r="C183" s="86"/>
      <c r="D183" s="87"/>
      <c r="E183" s="89"/>
      <c r="F183" s="115"/>
      <c r="G183" s="116"/>
      <c r="H183" s="91"/>
      <c r="I183" s="94"/>
      <c r="J183" s="95"/>
      <c r="K183" s="81"/>
      <c r="L183" s="100"/>
      <c r="M183" s="101"/>
      <c r="N183" s="101"/>
      <c r="O183" s="102" t="str">
        <f t="shared" si="12"/>
        <v xml:space="preserve"> </v>
      </c>
      <c r="P183" s="100"/>
      <c r="Q183" s="101"/>
      <c r="R183" s="101"/>
      <c r="S183" s="102" t="str">
        <f t="shared" si="13"/>
        <v xml:space="preserve"> </v>
      </c>
      <c r="T183" s="104" t="str">
        <f t="shared" si="14"/>
        <v/>
      </c>
      <c r="U183" s="105" t="s">
        <v>131</v>
      </c>
      <c r="V183" s="149" t="str">
        <f>IF(H183=0," ",IF(E183="H",IF(AND(H183&gt;2006,H183&lt;2010),VLOOKUP(K183,Minimas!$A$15:$C$29,3),IF(AND(H183&gt;2009,H183&lt;2012),VLOOKUP(K183,Minimas!$A$15:$C$29,2),"ERREUR")),IF(AND(H183&gt;2006,H183&lt;2010),VLOOKUP(K183,Minimas!$H$15:J$29,3),IF(AND(H183&gt;2009,H183&lt;2012),VLOOKUP(K183,Minimas!$H$15:$J$29,2),"ERREUR"))))</f>
        <v xml:space="preserve"> </v>
      </c>
      <c r="W183" s="150" t="str">
        <f t="shared" si="15"/>
        <v/>
      </c>
      <c r="X183" s="42"/>
      <c r="Y183" s="42"/>
      <c r="Z183" s="5" t="str">
        <f t="shared" si="16"/>
        <v xml:space="preserve"> </v>
      </c>
      <c r="AA183" s="5" t="str">
        <f t="shared" si="17"/>
        <v xml:space="preserve"> </v>
      </c>
      <c r="AB183" s="40"/>
      <c r="AC183" s="40"/>
      <c r="AD183" s="40"/>
      <c r="AE183" s="111"/>
      <c r="AF183" s="111"/>
      <c r="AG183" s="111"/>
      <c r="AH183" s="111"/>
      <c r="AI183" s="111"/>
      <c r="AJ183" s="111"/>
      <c r="AK183" s="112"/>
      <c r="AL183" s="112"/>
      <c r="AM183" s="112"/>
      <c r="AN183" s="112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</row>
    <row r="184" spans="2:107" s="5" customFormat="1" ht="30" customHeight="1" x14ac:dyDescent="0.2">
      <c r="B184" s="83"/>
      <c r="C184" s="86"/>
      <c r="D184" s="87"/>
      <c r="E184" s="89"/>
      <c r="F184" s="115"/>
      <c r="G184" s="116"/>
      <c r="H184" s="91"/>
      <c r="I184" s="94"/>
      <c r="J184" s="95"/>
      <c r="K184" s="81"/>
      <c r="L184" s="100"/>
      <c r="M184" s="101"/>
      <c r="N184" s="101"/>
      <c r="O184" s="102" t="str">
        <f t="shared" si="12"/>
        <v xml:space="preserve"> </v>
      </c>
      <c r="P184" s="100"/>
      <c r="Q184" s="101"/>
      <c r="R184" s="101"/>
      <c r="S184" s="102" t="str">
        <f t="shared" si="13"/>
        <v xml:space="preserve"> </v>
      </c>
      <c r="T184" s="104" t="str">
        <f t="shared" si="14"/>
        <v/>
      </c>
      <c r="U184" s="105" t="s">
        <v>131</v>
      </c>
      <c r="V184" s="149" t="str">
        <f>IF(H184=0," ",IF(E184="H",IF(AND(H184&gt;2006,H184&lt;2010),VLOOKUP(K184,Minimas!$A$15:$C$29,3),IF(AND(H184&gt;2009,H184&lt;2012),VLOOKUP(K184,Minimas!$A$15:$C$29,2),"ERREUR")),IF(AND(H184&gt;2006,H184&lt;2010),VLOOKUP(K184,Minimas!$H$15:J$29,3),IF(AND(H184&gt;2009,H184&lt;2012),VLOOKUP(K184,Minimas!$H$15:$J$29,2),"ERREUR"))))</f>
        <v xml:space="preserve"> </v>
      </c>
      <c r="W184" s="150" t="str">
        <f t="shared" si="15"/>
        <v/>
      </c>
      <c r="X184" s="42"/>
      <c r="Y184" s="42"/>
      <c r="Z184" s="5" t="str">
        <f t="shared" si="16"/>
        <v xml:space="preserve"> </v>
      </c>
      <c r="AA184" s="5" t="str">
        <f t="shared" si="17"/>
        <v xml:space="preserve"> </v>
      </c>
      <c r="AB184" s="40"/>
      <c r="AC184" s="40"/>
      <c r="AD184" s="40"/>
      <c r="AE184" s="111"/>
      <c r="AF184" s="111"/>
      <c r="AG184" s="111"/>
      <c r="AH184" s="111"/>
      <c r="AI184" s="111"/>
      <c r="AJ184" s="111"/>
      <c r="AK184" s="112"/>
      <c r="AL184" s="112"/>
      <c r="AM184" s="112"/>
      <c r="AN184" s="112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</row>
    <row r="185" spans="2:107" s="5" customFormat="1" ht="30" customHeight="1" x14ac:dyDescent="0.2">
      <c r="B185" s="83"/>
      <c r="C185" s="86"/>
      <c r="D185" s="87"/>
      <c r="E185" s="89"/>
      <c r="F185" s="115"/>
      <c r="G185" s="116"/>
      <c r="H185" s="91"/>
      <c r="I185" s="94"/>
      <c r="J185" s="95"/>
      <c r="K185" s="81"/>
      <c r="L185" s="100"/>
      <c r="M185" s="101"/>
      <c r="N185" s="101"/>
      <c r="O185" s="102" t="str">
        <f t="shared" si="12"/>
        <v xml:space="preserve"> </v>
      </c>
      <c r="P185" s="100"/>
      <c r="Q185" s="101"/>
      <c r="R185" s="101"/>
      <c r="S185" s="102" t="str">
        <f t="shared" si="13"/>
        <v xml:space="preserve"> </v>
      </c>
      <c r="T185" s="104" t="str">
        <f t="shared" si="14"/>
        <v/>
      </c>
      <c r="U185" s="105" t="s">
        <v>131</v>
      </c>
      <c r="V185" s="149" t="str">
        <f>IF(H185=0," ",IF(E185="H",IF(AND(H185&gt;2006,H185&lt;2010),VLOOKUP(K185,Minimas!$A$15:$C$29,3),IF(AND(H185&gt;2009,H185&lt;2012),VLOOKUP(K185,Minimas!$A$15:$C$29,2),"ERREUR")),IF(AND(H185&gt;2006,H185&lt;2010),VLOOKUP(K185,Minimas!$H$15:J$29,3),IF(AND(H185&gt;2009,H185&lt;2012),VLOOKUP(K185,Minimas!$H$15:$J$29,2),"ERREUR"))))</f>
        <v xml:space="preserve"> </v>
      </c>
      <c r="W185" s="150" t="str">
        <f t="shared" si="15"/>
        <v/>
      </c>
      <c r="X185" s="42"/>
      <c r="Y185" s="42"/>
      <c r="Z185" s="5" t="str">
        <f t="shared" si="16"/>
        <v xml:space="preserve"> </v>
      </c>
      <c r="AA185" s="5" t="str">
        <f t="shared" si="17"/>
        <v xml:space="preserve"> </v>
      </c>
      <c r="AB185" s="40"/>
      <c r="AC185" s="40"/>
      <c r="AD185" s="40"/>
      <c r="AE185" s="111"/>
      <c r="AF185" s="111"/>
      <c r="AG185" s="111"/>
      <c r="AH185" s="111"/>
      <c r="AI185" s="111"/>
      <c r="AJ185" s="111"/>
      <c r="AK185" s="112"/>
      <c r="AL185" s="112"/>
      <c r="AM185" s="112"/>
      <c r="AN185" s="112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</row>
    <row r="186" spans="2:107" s="5" customFormat="1" ht="30" customHeight="1" x14ac:dyDescent="0.2">
      <c r="B186" s="83"/>
      <c r="C186" s="86"/>
      <c r="D186" s="87"/>
      <c r="E186" s="89"/>
      <c r="F186" s="115"/>
      <c r="G186" s="116"/>
      <c r="H186" s="91"/>
      <c r="I186" s="94"/>
      <c r="J186" s="95"/>
      <c r="K186" s="81"/>
      <c r="L186" s="100"/>
      <c r="M186" s="101"/>
      <c r="N186" s="101"/>
      <c r="O186" s="102" t="str">
        <f t="shared" si="12"/>
        <v xml:space="preserve"> </v>
      </c>
      <c r="P186" s="100"/>
      <c r="Q186" s="101"/>
      <c r="R186" s="101"/>
      <c r="S186" s="102" t="str">
        <f t="shared" si="13"/>
        <v xml:space="preserve"> </v>
      </c>
      <c r="T186" s="104" t="str">
        <f t="shared" si="14"/>
        <v/>
      </c>
      <c r="U186" s="105" t="s">
        <v>131</v>
      </c>
      <c r="V186" s="149" t="str">
        <f>IF(H186=0," ",IF(E186="H",IF(AND(H186&gt;2006,H186&lt;2010),VLOOKUP(K186,Minimas!$A$15:$C$29,3),IF(AND(H186&gt;2009,H186&lt;2012),VLOOKUP(K186,Minimas!$A$15:$C$29,2),"ERREUR")),IF(AND(H186&gt;2006,H186&lt;2010),VLOOKUP(K186,Minimas!$H$15:J$29,3),IF(AND(H186&gt;2009,H186&lt;2012),VLOOKUP(K186,Minimas!$H$15:$J$29,2),"ERREUR"))))</f>
        <v xml:space="preserve"> </v>
      </c>
      <c r="W186" s="150" t="str">
        <f t="shared" si="15"/>
        <v/>
      </c>
      <c r="X186" s="42"/>
      <c r="Y186" s="42"/>
      <c r="Z186" s="5" t="str">
        <f t="shared" si="16"/>
        <v xml:space="preserve"> </v>
      </c>
      <c r="AA186" s="5" t="str">
        <f t="shared" si="17"/>
        <v xml:space="preserve"> </v>
      </c>
      <c r="AB186" s="40"/>
      <c r="AC186" s="40"/>
      <c r="AD186" s="40"/>
      <c r="AE186" s="111"/>
      <c r="AF186" s="111"/>
      <c r="AG186" s="111"/>
      <c r="AH186" s="111"/>
      <c r="AI186" s="111"/>
      <c r="AJ186" s="111"/>
      <c r="AK186" s="112"/>
      <c r="AL186" s="112"/>
      <c r="AM186" s="112"/>
      <c r="AN186" s="112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</row>
    <row r="187" spans="2:107" s="5" customFormat="1" ht="30" customHeight="1" x14ac:dyDescent="0.2">
      <c r="B187" s="83"/>
      <c r="C187" s="86"/>
      <c r="D187" s="87"/>
      <c r="E187" s="89"/>
      <c r="F187" s="115"/>
      <c r="G187" s="116"/>
      <c r="H187" s="91"/>
      <c r="I187" s="94"/>
      <c r="J187" s="95"/>
      <c r="K187" s="81"/>
      <c r="L187" s="100"/>
      <c r="M187" s="101"/>
      <c r="N187" s="101"/>
      <c r="O187" s="102" t="str">
        <f t="shared" si="12"/>
        <v xml:space="preserve"> </v>
      </c>
      <c r="P187" s="100"/>
      <c r="Q187" s="101"/>
      <c r="R187" s="101"/>
      <c r="S187" s="102" t="str">
        <f t="shared" si="13"/>
        <v xml:space="preserve"> </v>
      </c>
      <c r="T187" s="104" t="str">
        <f t="shared" si="14"/>
        <v/>
      </c>
      <c r="U187" s="105" t="s">
        <v>131</v>
      </c>
      <c r="V187" s="149" t="str">
        <f>IF(H187=0," ",IF(E187="H",IF(AND(H187&gt;2006,H187&lt;2010),VLOOKUP(K187,Minimas!$A$15:$C$29,3),IF(AND(H187&gt;2009,H187&lt;2012),VLOOKUP(K187,Minimas!$A$15:$C$29,2),"ERREUR")),IF(AND(H187&gt;2006,H187&lt;2010),VLOOKUP(K187,Minimas!$H$15:J$29,3),IF(AND(H187&gt;2009,H187&lt;2012),VLOOKUP(K187,Minimas!$H$15:$J$29,2),"ERREUR"))))</f>
        <v xml:space="preserve"> </v>
      </c>
      <c r="W187" s="150" t="str">
        <f t="shared" si="15"/>
        <v/>
      </c>
      <c r="X187" s="42"/>
      <c r="Y187" s="42"/>
      <c r="Z187" s="5" t="str">
        <f t="shared" si="16"/>
        <v xml:space="preserve"> </v>
      </c>
      <c r="AA187" s="5" t="str">
        <f t="shared" si="17"/>
        <v xml:space="preserve"> </v>
      </c>
      <c r="AB187" s="40"/>
      <c r="AC187" s="40"/>
      <c r="AD187" s="40"/>
      <c r="AE187" s="111"/>
      <c r="AF187" s="111"/>
      <c r="AG187" s="111"/>
      <c r="AH187" s="111"/>
      <c r="AI187" s="111"/>
      <c r="AJ187" s="111"/>
      <c r="AK187" s="112"/>
      <c r="AL187" s="112"/>
      <c r="AM187" s="112"/>
      <c r="AN187" s="112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</row>
    <row r="188" spans="2:107" s="5" customFormat="1" ht="30" customHeight="1" x14ac:dyDescent="0.2">
      <c r="B188" s="83"/>
      <c r="C188" s="86"/>
      <c r="D188" s="87"/>
      <c r="E188" s="89"/>
      <c r="F188" s="115"/>
      <c r="G188" s="116"/>
      <c r="H188" s="91"/>
      <c r="I188" s="94"/>
      <c r="J188" s="95"/>
      <c r="K188" s="81"/>
      <c r="L188" s="100"/>
      <c r="M188" s="101"/>
      <c r="N188" s="101"/>
      <c r="O188" s="102" t="str">
        <f t="shared" si="12"/>
        <v xml:space="preserve"> </v>
      </c>
      <c r="P188" s="100"/>
      <c r="Q188" s="101"/>
      <c r="R188" s="101"/>
      <c r="S188" s="102" t="str">
        <f t="shared" si="13"/>
        <v xml:space="preserve"> </v>
      </c>
      <c r="T188" s="104" t="str">
        <f t="shared" si="14"/>
        <v/>
      </c>
      <c r="U188" s="105" t="s">
        <v>131</v>
      </c>
      <c r="V188" s="149" t="str">
        <f>IF(H188=0," ",IF(E188="H",IF(AND(H188&gt;2006,H188&lt;2010),VLOOKUP(K188,Minimas!$A$15:$C$29,3),IF(AND(H188&gt;2009,H188&lt;2012),VLOOKUP(K188,Minimas!$A$15:$C$29,2),"ERREUR")),IF(AND(H188&gt;2006,H188&lt;2010),VLOOKUP(K188,Minimas!$H$15:J$29,3),IF(AND(H188&gt;2009,H188&lt;2012),VLOOKUP(K188,Minimas!$H$15:$J$29,2),"ERREUR"))))</f>
        <v xml:space="preserve"> </v>
      </c>
      <c r="W188" s="150" t="str">
        <f t="shared" si="15"/>
        <v/>
      </c>
      <c r="X188" s="42"/>
      <c r="Y188" s="42"/>
      <c r="Z188" s="5" t="str">
        <f t="shared" si="16"/>
        <v xml:space="preserve"> </v>
      </c>
      <c r="AA188" s="5" t="str">
        <f t="shared" si="17"/>
        <v xml:space="preserve"> </v>
      </c>
      <c r="AB188" s="40"/>
      <c r="AC188" s="40"/>
      <c r="AD188" s="40"/>
      <c r="AE188" s="111"/>
      <c r="AF188" s="111"/>
      <c r="AG188" s="111"/>
      <c r="AH188" s="111"/>
      <c r="AI188" s="111"/>
      <c r="AJ188" s="111"/>
      <c r="AK188" s="112"/>
      <c r="AL188" s="112"/>
      <c r="AM188" s="112"/>
      <c r="AN188" s="112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</row>
    <row r="189" spans="2:107" s="5" customFormat="1" ht="30" customHeight="1" x14ac:dyDescent="0.2">
      <c r="B189" s="83"/>
      <c r="C189" s="86"/>
      <c r="D189" s="87"/>
      <c r="E189" s="89"/>
      <c r="F189" s="115"/>
      <c r="G189" s="116"/>
      <c r="H189" s="91"/>
      <c r="I189" s="94"/>
      <c r="J189" s="95"/>
      <c r="K189" s="81"/>
      <c r="L189" s="100"/>
      <c r="M189" s="101"/>
      <c r="N189" s="101"/>
      <c r="O189" s="102" t="str">
        <f t="shared" si="12"/>
        <v xml:space="preserve"> </v>
      </c>
      <c r="P189" s="100"/>
      <c r="Q189" s="101"/>
      <c r="R189" s="101"/>
      <c r="S189" s="102" t="str">
        <f t="shared" si="13"/>
        <v xml:space="preserve"> </v>
      </c>
      <c r="T189" s="104" t="str">
        <f t="shared" si="14"/>
        <v/>
      </c>
      <c r="U189" s="105" t="s">
        <v>131</v>
      </c>
      <c r="V189" s="149" t="str">
        <f>IF(H189=0," ",IF(E189="H",IF(AND(H189&gt;2006,H189&lt;2010),VLOOKUP(K189,Minimas!$A$15:$C$29,3),IF(AND(H189&gt;2009,H189&lt;2012),VLOOKUP(K189,Minimas!$A$15:$C$29,2),"ERREUR")),IF(AND(H189&gt;2006,H189&lt;2010),VLOOKUP(K189,Minimas!$H$15:J$29,3),IF(AND(H189&gt;2009,H189&lt;2012),VLOOKUP(K189,Minimas!$H$15:$J$29,2),"ERREUR"))))</f>
        <v xml:space="preserve"> </v>
      </c>
      <c r="W189" s="150" t="str">
        <f t="shared" si="15"/>
        <v/>
      </c>
      <c r="X189" s="42"/>
      <c r="Y189" s="42"/>
      <c r="Z189" s="5" t="str">
        <f t="shared" si="16"/>
        <v xml:space="preserve"> </v>
      </c>
      <c r="AA189" s="5" t="str">
        <f t="shared" si="17"/>
        <v xml:space="preserve"> </v>
      </c>
      <c r="AB189" s="40"/>
      <c r="AC189" s="40"/>
      <c r="AD189" s="40"/>
      <c r="AE189" s="111"/>
      <c r="AF189" s="111"/>
      <c r="AG189" s="111"/>
      <c r="AH189" s="111"/>
      <c r="AI189" s="111"/>
      <c r="AJ189" s="111"/>
      <c r="AK189" s="112"/>
      <c r="AL189" s="112"/>
      <c r="AM189" s="112"/>
      <c r="AN189" s="112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</row>
    <row r="190" spans="2:107" s="5" customFormat="1" ht="30" customHeight="1" x14ac:dyDescent="0.2">
      <c r="B190" s="83"/>
      <c r="C190" s="86"/>
      <c r="D190" s="87"/>
      <c r="E190" s="89"/>
      <c r="F190" s="115"/>
      <c r="G190" s="116"/>
      <c r="H190" s="91"/>
      <c r="I190" s="94"/>
      <c r="J190" s="95"/>
      <c r="K190" s="81"/>
      <c r="L190" s="100"/>
      <c r="M190" s="101"/>
      <c r="N190" s="101"/>
      <c r="O190" s="102" t="str">
        <f t="shared" si="12"/>
        <v xml:space="preserve"> </v>
      </c>
      <c r="P190" s="100"/>
      <c r="Q190" s="101"/>
      <c r="R190" s="101"/>
      <c r="S190" s="102" t="str">
        <f t="shared" si="13"/>
        <v xml:space="preserve"> </v>
      </c>
      <c r="T190" s="104" t="str">
        <f t="shared" si="14"/>
        <v/>
      </c>
      <c r="U190" s="105" t="s">
        <v>131</v>
      </c>
      <c r="V190" s="149" t="str">
        <f>IF(H190=0," ",IF(E190="H",IF(AND(H190&gt;2006,H190&lt;2010),VLOOKUP(K190,Minimas!$A$15:$C$29,3),IF(AND(H190&gt;2009,H190&lt;2012),VLOOKUP(K190,Minimas!$A$15:$C$29,2),"ERREUR")),IF(AND(H190&gt;2006,H190&lt;2010),VLOOKUP(K190,Minimas!$H$15:J$29,3),IF(AND(H190&gt;2009,H190&lt;2012),VLOOKUP(K190,Minimas!$H$15:$J$29,2),"ERREUR"))))</f>
        <v xml:space="preserve"> </v>
      </c>
      <c r="W190" s="150" t="str">
        <f t="shared" si="15"/>
        <v/>
      </c>
      <c r="X190" s="42"/>
      <c r="Y190" s="42"/>
      <c r="Z190" s="5" t="str">
        <f t="shared" si="16"/>
        <v xml:space="preserve"> </v>
      </c>
      <c r="AA190" s="5" t="str">
        <f t="shared" si="17"/>
        <v xml:space="preserve"> </v>
      </c>
      <c r="AB190" s="40"/>
      <c r="AC190" s="40"/>
      <c r="AD190" s="40"/>
      <c r="AE190" s="111"/>
      <c r="AF190" s="111"/>
      <c r="AG190" s="111"/>
      <c r="AH190" s="111"/>
      <c r="AI190" s="111"/>
      <c r="AJ190" s="111"/>
      <c r="AK190" s="112"/>
      <c r="AL190" s="112"/>
      <c r="AM190" s="112"/>
      <c r="AN190" s="112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</row>
    <row r="191" spans="2:107" s="5" customFormat="1" ht="30" customHeight="1" x14ac:dyDescent="0.2">
      <c r="B191" s="83"/>
      <c r="C191" s="86"/>
      <c r="D191" s="87"/>
      <c r="E191" s="89"/>
      <c r="F191" s="115"/>
      <c r="G191" s="116"/>
      <c r="H191" s="91"/>
      <c r="I191" s="94"/>
      <c r="J191" s="95"/>
      <c r="K191" s="81"/>
      <c r="L191" s="100"/>
      <c r="M191" s="101"/>
      <c r="N191" s="101"/>
      <c r="O191" s="102" t="str">
        <f t="shared" si="12"/>
        <v xml:space="preserve"> </v>
      </c>
      <c r="P191" s="100"/>
      <c r="Q191" s="101"/>
      <c r="R191" s="101"/>
      <c r="S191" s="102" t="str">
        <f t="shared" si="13"/>
        <v xml:space="preserve"> </v>
      </c>
      <c r="T191" s="104" t="str">
        <f t="shared" si="14"/>
        <v/>
      </c>
      <c r="U191" s="105" t="s">
        <v>131</v>
      </c>
      <c r="V191" s="149" t="str">
        <f>IF(H191=0," ",IF(E191="H",IF(AND(H191&gt;2006,H191&lt;2010),VLOOKUP(K191,Minimas!$A$15:$C$29,3),IF(AND(H191&gt;2009,H191&lt;2012),VLOOKUP(K191,Minimas!$A$15:$C$29,2),"ERREUR")),IF(AND(H191&gt;2006,H191&lt;2010),VLOOKUP(K191,Minimas!$H$15:J$29,3),IF(AND(H191&gt;2009,H191&lt;2012),VLOOKUP(K191,Minimas!$H$15:$J$29,2),"ERREUR"))))</f>
        <v xml:space="preserve"> </v>
      </c>
      <c r="W191" s="150" t="str">
        <f t="shared" si="15"/>
        <v/>
      </c>
      <c r="X191" s="42"/>
      <c r="Y191" s="42"/>
      <c r="Z191" s="5" t="str">
        <f t="shared" si="16"/>
        <v xml:space="preserve"> </v>
      </c>
      <c r="AA191" s="5" t="str">
        <f t="shared" si="17"/>
        <v xml:space="preserve"> </v>
      </c>
      <c r="AB191" s="40"/>
      <c r="AC191" s="40"/>
      <c r="AD191" s="40"/>
      <c r="AE191" s="111"/>
      <c r="AF191" s="111"/>
      <c r="AG191" s="111"/>
      <c r="AH191" s="111"/>
      <c r="AI191" s="111"/>
      <c r="AJ191" s="111"/>
      <c r="AK191" s="112"/>
      <c r="AL191" s="112"/>
      <c r="AM191" s="112"/>
      <c r="AN191" s="112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</row>
    <row r="192" spans="2:107" s="5" customFormat="1" ht="30" customHeight="1" x14ac:dyDescent="0.2">
      <c r="B192" s="83"/>
      <c r="C192" s="86"/>
      <c r="D192" s="87"/>
      <c r="E192" s="89"/>
      <c r="F192" s="115"/>
      <c r="G192" s="116"/>
      <c r="H192" s="91"/>
      <c r="I192" s="94"/>
      <c r="J192" s="95"/>
      <c r="K192" s="81"/>
      <c r="L192" s="100"/>
      <c r="M192" s="101"/>
      <c r="N192" s="101"/>
      <c r="O192" s="102" t="str">
        <f t="shared" si="12"/>
        <v xml:space="preserve"> </v>
      </c>
      <c r="P192" s="100"/>
      <c r="Q192" s="101"/>
      <c r="R192" s="101"/>
      <c r="S192" s="102" t="str">
        <f t="shared" si="13"/>
        <v xml:space="preserve"> </v>
      </c>
      <c r="T192" s="104" t="str">
        <f t="shared" si="14"/>
        <v/>
      </c>
      <c r="U192" s="105" t="s">
        <v>131</v>
      </c>
      <c r="V192" s="149" t="str">
        <f>IF(H192=0," ",IF(E192="H",IF(AND(H192&gt;2006,H192&lt;2010),VLOOKUP(K192,Minimas!$A$15:$C$29,3),IF(AND(H192&gt;2009,H192&lt;2012),VLOOKUP(K192,Minimas!$A$15:$C$29,2),"ERREUR")),IF(AND(H192&gt;2006,H192&lt;2010),VLOOKUP(K192,Minimas!$H$15:J$29,3),IF(AND(H192&gt;2009,H192&lt;2012),VLOOKUP(K192,Minimas!$H$15:$J$29,2),"ERREUR"))))</f>
        <v xml:space="preserve"> </v>
      </c>
      <c r="W192" s="150" t="str">
        <f t="shared" si="15"/>
        <v/>
      </c>
      <c r="X192" s="42"/>
      <c r="Y192" s="42"/>
      <c r="Z192" s="5" t="str">
        <f t="shared" si="16"/>
        <v xml:space="preserve"> </v>
      </c>
      <c r="AA192" s="5" t="str">
        <f t="shared" si="17"/>
        <v xml:space="preserve"> </v>
      </c>
      <c r="AB192" s="40"/>
      <c r="AC192" s="40"/>
      <c r="AD192" s="40"/>
      <c r="AE192" s="111"/>
      <c r="AF192" s="111"/>
      <c r="AG192" s="111"/>
      <c r="AH192" s="111"/>
      <c r="AI192" s="111"/>
      <c r="AJ192" s="111"/>
      <c r="AK192" s="112"/>
      <c r="AL192" s="112"/>
      <c r="AM192" s="112"/>
      <c r="AN192" s="112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</row>
    <row r="193" spans="2:107" s="5" customFormat="1" ht="30" customHeight="1" x14ac:dyDescent="0.2">
      <c r="B193" s="83"/>
      <c r="C193" s="86"/>
      <c r="D193" s="87"/>
      <c r="E193" s="89"/>
      <c r="F193" s="115"/>
      <c r="G193" s="116"/>
      <c r="H193" s="91"/>
      <c r="I193" s="94"/>
      <c r="J193" s="95"/>
      <c r="K193" s="81"/>
      <c r="L193" s="100"/>
      <c r="M193" s="101"/>
      <c r="N193" s="101"/>
      <c r="O193" s="102" t="str">
        <f t="shared" si="12"/>
        <v xml:space="preserve"> </v>
      </c>
      <c r="P193" s="100"/>
      <c r="Q193" s="101"/>
      <c r="R193" s="101"/>
      <c r="S193" s="102" t="str">
        <f t="shared" si="13"/>
        <v xml:space="preserve"> </v>
      </c>
      <c r="T193" s="104" t="str">
        <f t="shared" si="14"/>
        <v/>
      </c>
      <c r="U193" s="105" t="s">
        <v>131</v>
      </c>
      <c r="V193" s="149" t="str">
        <f>IF(H193=0," ",IF(E193="H",IF(AND(H193&gt;2006,H193&lt;2010),VLOOKUP(K193,Minimas!$A$15:$C$29,3),IF(AND(H193&gt;2009,H193&lt;2012),VLOOKUP(K193,Minimas!$A$15:$C$29,2),"ERREUR")),IF(AND(H193&gt;2006,H193&lt;2010),VLOOKUP(K193,Minimas!$H$15:J$29,3),IF(AND(H193&gt;2009,H193&lt;2012),VLOOKUP(K193,Minimas!$H$15:$J$29,2),"ERREUR"))))</f>
        <v xml:space="preserve"> </v>
      </c>
      <c r="W193" s="150" t="str">
        <f t="shared" si="15"/>
        <v/>
      </c>
      <c r="X193" s="42"/>
      <c r="Y193" s="42"/>
      <c r="Z193" s="5" t="str">
        <f t="shared" si="16"/>
        <v xml:space="preserve"> </v>
      </c>
      <c r="AA193" s="5" t="str">
        <f t="shared" si="17"/>
        <v xml:space="preserve"> </v>
      </c>
      <c r="AB193" s="40"/>
      <c r="AC193" s="40"/>
      <c r="AD193" s="40"/>
      <c r="AE193" s="111"/>
      <c r="AF193" s="111"/>
      <c r="AG193" s="111"/>
      <c r="AH193" s="111"/>
      <c r="AI193" s="111"/>
      <c r="AJ193" s="111"/>
      <c r="AK193" s="112"/>
      <c r="AL193" s="112"/>
      <c r="AM193" s="112"/>
      <c r="AN193" s="112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</row>
    <row r="194" spans="2:107" s="5" customFormat="1" ht="30" customHeight="1" x14ac:dyDescent="0.2">
      <c r="B194" s="83"/>
      <c r="C194" s="86"/>
      <c r="D194" s="87"/>
      <c r="E194" s="89"/>
      <c r="F194" s="115"/>
      <c r="G194" s="116"/>
      <c r="H194" s="91"/>
      <c r="I194" s="94"/>
      <c r="J194" s="95"/>
      <c r="K194" s="81"/>
      <c r="L194" s="100"/>
      <c r="M194" s="101"/>
      <c r="N194" s="101"/>
      <c r="O194" s="102" t="str">
        <f t="shared" si="12"/>
        <v xml:space="preserve"> </v>
      </c>
      <c r="P194" s="100"/>
      <c r="Q194" s="101"/>
      <c r="R194" s="101"/>
      <c r="S194" s="102" t="str">
        <f t="shared" si="13"/>
        <v xml:space="preserve"> </v>
      </c>
      <c r="T194" s="104" t="str">
        <f t="shared" si="14"/>
        <v/>
      </c>
      <c r="U194" s="105" t="s">
        <v>131</v>
      </c>
      <c r="V194" s="149" t="str">
        <f>IF(H194=0," ",IF(E194="H",IF(AND(H194&gt;2006,H194&lt;2010),VLOOKUP(K194,Minimas!$A$15:$C$29,3),IF(AND(H194&gt;2009,H194&lt;2012),VLOOKUP(K194,Minimas!$A$15:$C$29,2),"ERREUR")),IF(AND(H194&gt;2006,H194&lt;2010),VLOOKUP(K194,Minimas!$H$15:J$29,3),IF(AND(H194&gt;2009,H194&lt;2012),VLOOKUP(K194,Minimas!$H$15:$J$29,2),"ERREUR"))))</f>
        <v xml:space="preserve"> </v>
      </c>
      <c r="W194" s="150" t="str">
        <f t="shared" si="15"/>
        <v/>
      </c>
      <c r="X194" s="42"/>
      <c r="Y194" s="42"/>
      <c r="Z194" s="5" t="str">
        <f t="shared" si="16"/>
        <v xml:space="preserve"> </v>
      </c>
      <c r="AA194" s="5" t="str">
        <f t="shared" si="17"/>
        <v xml:space="preserve"> </v>
      </c>
      <c r="AB194" s="40"/>
      <c r="AC194" s="40"/>
      <c r="AD194" s="40"/>
      <c r="AE194" s="111"/>
      <c r="AF194" s="111"/>
      <c r="AG194" s="111"/>
      <c r="AH194" s="111"/>
      <c r="AI194" s="111"/>
      <c r="AJ194" s="111"/>
      <c r="AK194" s="112"/>
      <c r="AL194" s="112"/>
      <c r="AM194" s="112"/>
      <c r="AN194" s="112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</row>
    <row r="195" spans="2:107" s="5" customFormat="1" ht="30" customHeight="1" x14ac:dyDescent="0.2">
      <c r="B195" s="83"/>
      <c r="C195" s="86"/>
      <c r="D195" s="87"/>
      <c r="E195" s="89"/>
      <c r="F195" s="115"/>
      <c r="G195" s="116"/>
      <c r="H195" s="91"/>
      <c r="I195" s="94"/>
      <c r="J195" s="95"/>
      <c r="K195" s="81"/>
      <c r="L195" s="100"/>
      <c r="M195" s="101"/>
      <c r="N195" s="101"/>
      <c r="O195" s="102" t="str">
        <f t="shared" si="12"/>
        <v xml:space="preserve"> </v>
      </c>
      <c r="P195" s="100"/>
      <c r="Q195" s="101"/>
      <c r="R195" s="101"/>
      <c r="S195" s="102" t="str">
        <f t="shared" si="13"/>
        <v xml:space="preserve"> </v>
      </c>
      <c r="T195" s="104" t="str">
        <f t="shared" si="14"/>
        <v/>
      </c>
      <c r="U195" s="105" t="s">
        <v>131</v>
      </c>
      <c r="V195" s="149" t="str">
        <f>IF(H195=0," ",IF(E195="H",IF(AND(H195&gt;2006,H195&lt;2010),VLOOKUP(K195,Minimas!$A$15:$C$29,3),IF(AND(H195&gt;2009,H195&lt;2012),VLOOKUP(K195,Minimas!$A$15:$C$29,2),"ERREUR")),IF(AND(H195&gt;2006,H195&lt;2010),VLOOKUP(K195,Minimas!$H$15:J$29,3),IF(AND(H195&gt;2009,H195&lt;2012),VLOOKUP(K195,Minimas!$H$15:$J$29,2),"ERREUR"))))</f>
        <v xml:space="preserve"> </v>
      </c>
      <c r="W195" s="150" t="str">
        <f t="shared" si="15"/>
        <v/>
      </c>
      <c r="X195" s="42"/>
      <c r="Y195" s="42"/>
      <c r="Z195" s="5" t="str">
        <f t="shared" si="16"/>
        <v xml:space="preserve"> </v>
      </c>
      <c r="AA195" s="5" t="str">
        <f t="shared" si="17"/>
        <v xml:space="preserve"> </v>
      </c>
      <c r="AB195" s="40"/>
      <c r="AC195" s="40"/>
      <c r="AD195" s="40"/>
      <c r="AE195" s="111"/>
      <c r="AF195" s="111"/>
      <c r="AG195" s="111"/>
      <c r="AH195" s="111"/>
      <c r="AI195" s="111"/>
      <c r="AJ195" s="111"/>
      <c r="AK195" s="112"/>
      <c r="AL195" s="112"/>
      <c r="AM195" s="112"/>
      <c r="AN195" s="112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</row>
    <row r="196" spans="2:107" s="5" customFormat="1" ht="30" customHeight="1" x14ac:dyDescent="0.2">
      <c r="B196" s="83"/>
      <c r="C196" s="86"/>
      <c r="D196" s="87"/>
      <c r="E196" s="89"/>
      <c r="F196" s="115"/>
      <c r="G196" s="116"/>
      <c r="H196" s="91"/>
      <c r="I196" s="94"/>
      <c r="J196" s="95"/>
      <c r="K196" s="81"/>
      <c r="L196" s="100"/>
      <c r="M196" s="101"/>
      <c r="N196" s="101"/>
      <c r="O196" s="102" t="str">
        <f t="shared" si="12"/>
        <v xml:space="preserve"> </v>
      </c>
      <c r="P196" s="100"/>
      <c r="Q196" s="101"/>
      <c r="R196" s="101"/>
      <c r="S196" s="102" t="str">
        <f t="shared" si="13"/>
        <v xml:space="preserve"> </v>
      </c>
      <c r="T196" s="104" t="str">
        <f t="shared" si="14"/>
        <v/>
      </c>
      <c r="U196" s="105" t="s">
        <v>131</v>
      </c>
      <c r="V196" s="149" t="str">
        <f>IF(H196=0," ",IF(E196="H",IF(AND(H196&gt;2006,H196&lt;2010),VLOOKUP(K196,Minimas!$A$15:$C$29,3),IF(AND(H196&gt;2009,H196&lt;2012),VLOOKUP(K196,Minimas!$A$15:$C$29,2),"ERREUR")),IF(AND(H196&gt;2006,H196&lt;2010),VLOOKUP(K196,Minimas!$H$15:J$29,3),IF(AND(H196&gt;2009,H196&lt;2012),VLOOKUP(K196,Minimas!$H$15:$J$29,2),"ERREUR"))))</f>
        <v xml:space="preserve"> </v>
      </c>
      <c r="W196" s="150" t="str">
        <f t="shared" si="15"/>
        <v/>
      </c>
      <c r="X196" s="42"/>
      <c r="Y196" s="42"/>
      <c r="Z196" s="5" t="str">
        <f t="shared" si="16"/>
        <v xml:space="preserve"> </v>
      </c>
      <c r="AA196" s="5" t="str">
        <f t="shared" si="17"/>
        <v xml:space="preserve"> </v>
      </c>
      <c r="AB196" s="40"/>
      <c r="AC196" s="40"/>
      <c r="AD196" s="40"/>
      <c r="AE196" s="111"/>
      <c r="AF196" s="111"/>
      <c r="AG196" s="111"/>
      <c r="AH196" s="111"/>
      <c r="AI196" s="111"/>
      <c r="AJ196" s="111"/>
      <c r="AK196" s="112"/>
      <c r="AL196" s="112"/>
      <c r="AM196" s="112"/>
      <c r="AN196" s="112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</row>
    <row r="197" spans="2:107" s="5" customFormat="1" ht="30" customHeight="1" x14ac:dyDescent="0.2">
      <c r="B197" s="83"/>
      <c r="C197" s="86"/>
      <c r="D197" s="87"/>
      <c r="E197" s="89"/>
      <c r="F197" s="115"/>
      <c r="G197" s="116"/>
      <c r="H197" s="91"/>
      <c r="I197" s="94"/>
      <c r="J197" s="95"/>
      <c r="K197" s="81"/>
      <c r="L197" s="100"/>
      <c r="M197" s="101"/>
      <c r="N197" s="101"/>
      <c r="O197" s="102" t="str">
        <f t="shared" si="12"/>
        <v xml:space="preserve"> </v>
      </c>
      <c r="P197" s="100"/>
      <c r="Q197" s="101"/>
      <c r="R197" s="101"/>
      <c r="S197" s="102" t="str">
        <f t="shared" si="13"/>
        <v xml:space="preserve"> </v>
      </c>
      <c r="T197" s="104" t="str">
        <f t="shared" si="14"/>
        <v/>
      </c>
      <c r="U197" s="105" t="s">
        <v>131</v>
      </c>
      <c r="V197" s="149" t="str">
        <f>IF(H197=0," ",IF(E197="H",IF(AND(H197&gt;2006,H197&lt;2010),VLOOKUP(K197,Minimas!$A$15:$C$29,3),IF(AND(H197&gt;2009,H197&lt;2012),VLOOKUP(K197,Minimas!$A$15:$C$29,2),"ERREUR")),IF(AND(H197&gt;2006,H197&lt;2010),VLOOKUP(K197,Minimas!$H$15:J$29,3),IF(AND(H197&gt;2009,H197&lt;2012),VLOOKUP(K197,Minimas!$H$15:$J$29,2),"ERREUR"))))</f>
        <v xml:space="preserve"> </v>
      </c>
      <c r="W197" s="150" t="str">
        <f t="shared" si="15"/>
        <v/>
      </c>
      <c r="X197" s="42"/>
      <c r="Y197" s="42"/>
      <c r="Z197" s="5" t="str">
        <f t="shared" si="16"/>
        <v xml:space="preserve"> </v>
      </c>
      <c r="AA197" s="5" t="str">
        <f t="shared" si="17"/>
        <v xml:space="preserve"> </v>
      </c>
      <c r="AB197" s="40"/>
      <c r="AC197" s="40"/>
      <c r="AD197" s="40"/>
      <c r="AE197" s="111"/>
      <c r="AF197" s="111"/>
      <c r="AG197" s="111"/>
      <c r="AH197" s="111"/>
      <c r="AI197" s="111"/>
      <c r="AJ197" s="111"/>
      <c r="AK197" s="112"/>
      <c r="AL197" s="112"/>
      <c r="AM197" s="112"/>
      <c r="AN197" s="112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</row>
    <row r="198" spans="2:107" s="5" customFormat="1" ht="30" customHeight="1" x14ac:dyDescent="0.2">
      <c r="B198" s="83"/>
      <c r="C198" s="86"/>
      <c r="D198" s="87"/>
      <c r="E198" s="89"/>
      <c r="F198" s="115"/>
      <c r="G198" s="116"/>
      <c r="H198" s="91"/>
      <c r="I198" s="94"/>
      <c r="J198" s="95"/>
      <c r="K198" s="81"/>
      <c r="L198" s="100"/>
      <c r="M198" s="101"/>
      <c r="N198" s="101"/>
      <c r="O198" s="102" t="str">
        <f t="shared" si="12"/>
        <v xml:space="preserve"> </v>
      </c>
      <c r="P198" s="100"/>
      <c r="Q198" s="101"/>
      <c r="R198" s="101"/>
      <c r="S198" s="102" t="str">
        <f t="shared" si="13"/>
        <v xml:space="preserve"> </v>
      </c>
      <c r="T198" s="104" t="str">
        <f t="shared" si="14"/>
        <v/>
      </c>
      <c r="U198" s="105" t="s">
        <v>131</v>
      </c>
      <c r="V198" s="149" t="str">
        <f>IF(H198=0," ",IF(E198="H",IF(AND(H198&gt;2006,H198&lt;2010),VLOOKUP(K198,Minimas!$A$15:$C$29,3),IF(AND(H198&gt;2009,H198&lt;2012),VLOOKUP(K198,Minimas!$A$15:$C$29,2),"ERREUR")),IF(AND(H198&gt;2006,H198&lt;2010),VLOOKUP(K198,Minimas!$H$15:J$29,3),IF(AND(H198&gt;2009,H198&lt;2012),VLOOKUP(K198,Minimas!$H$15:$J$29,2),"ERREUR"))))</f>
        <v xml:space="preserve"> </v>
      </c>
      <c r="W198" s="150" t="str">
        <f t="shared" si="15"/>
        <v/>
      </c>
      <c r="X198" s="42"/>
      <c r="Y198" s="42"/>
      <c r="Z198" s="5" t="str">
        <f t="shared" si="16"/>
        <v xml:space="preserve"> </v>
      </c>
      <c r="AA198" s="5" t="str">
        <f t="shared" si="17"/>
        <v xml:space="preserve"> </v>
      </c>
      <c r="AB198" s="40"/>
      <c r="AC198" s="40"/>
      <c r="AD198" s="40"/>
      <c r="AE198" s="111"/>
      <c r="AF198" s="111"/>
      <c r="AG198" s="111"/>
      <c r="AH198" s="111"/>
      <c r="AI198" s="111"/>
      <c r="AJ198" s="111"/>
      <c r="AK198" s="112"/>
      <c r="AL198" s="112"/>
      <c r="AM198" s="112"/>
      <c r="AN198" s="112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</row>
    <row r="199" spans="2:107" s="5" customFormat="1" ht="30" customHeight="1" x14ac:dyDescent="0.2">
      <c r="B199" s="83"/>
      <c r="C199" s="86"/>
      <c r="D199" s="87"/>
      <c r="E199" s="89"/>
      <c r="F199" s="115"/>
      <c r="G199" s="116"/>
      <c r="H199" s="91"/>
      <c r="I199" s="94"/>
      <c r="J199" s="95"/>
      <c r="K199" s="81"/>
      <c r="L199" s="100"/>
      <c r="M199" s="101"/>
      <c r="N199" s="101"/>
      <c r="O199" s="102" t="str">
        <f t="shared" si="12"/>
        <v xml:space="preserve"> </v>
      </c>
      <c r="P199" s="100"/>
      <c r="Q199" s="101"/>
      <c r="R199" s="101"/>
      <c r="S199" s="102" t="str">
        <f t="shared" si="13"/>
        <v xml:space="preserve"> </v>
      </c>
      <c r="T199" s="104" t="str">
        <f t="shared" si="14"/>
        <v/>
      </c>
      <c r="U199" s="105" t="s">
        <v>131</v>
      </c>
      <c r="V199" s="149" t="str">
        <f>IF(H199=0," ",IF(E199="H",IF(AND(H199&gt;2006,H199&lt;2010),VLOOKUP(K199,Minimas!$A$15:$C$29,3),IF(AND(H199&gt;2009,H199&lt;2012),VLOOKUP(K199,Minimas!$A$15:$C$29,2),"ERREUR")),IF(AND(H199&gt;2006,H199&lt;2010),VLOOKUP(K199,Minimas!$H$15:J$29,3),IF(AND(H199&gt;2009,H199&lt;2012),VLOOKUP(K199,Minimas!$H$15:$J$29,2),"ERREUR"))))</f>
        <v xml:space="preserve"> </v>
      </c>
      <c r="W199" s="150" t="str">
        <f t="shared" si="15"/>
        <v/>
      </c>
      <c r="X199" s="42"/>
      <c r="Y199" s="42"/>
      <c r="Z199" s="5" t="str">
        <f t="shared" si="16"/>
        <v xml:space="preserve"> </v>
      </c>
      <c r="AA199" s="5" t="str">
        <f t="shared" si="17"/>
        <v xml:space="preserve"> </v>
      </c>
      <c r="AB199" s="40"/>
      <c r="AC199" s="40"/>
      <c r="AD199" s="40"/>
      <c r="AE199" s="111"/>
      <c r="AF199" s="111"/>
      <c r="AG199" s="111"/>
      <c r="AH199" s="111"/>
      <c r="AI199" s="111"/>
      <c r="AJ199" s="111"/>
      <c r="AK199" s="112"/>
      <c r="AL199" s="112"/>
      <c r="AM199" s="112"/>
      <c r="AN199" s="112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</row>
    <row r="200" spans="2:107" s="5" customFormat="1" ht="30" customHeight="1" x14ac:dyDescent="0.2">
      <c r="B200" s="83"/>
      <c r="C200" s="86"/>
      <c r="D200" s="87"/>
      <c r="E200" s="89"/>
      <c r="F200" s="115"/>
      <c r="G200" s="116"/>
      <c r="H200" s="91"/>
      <c r="I200" s="94"/>
      <c r="J200" s="95"/>
      <c r="K200" s="81"/>
      <c r="L200" s="100"/>
      <c r="M200" s="101"/>
      <c r="N200" s="101"/>
      <c r="O200" s="102" t="str">
        <f t="shared" ref="O200:O250" si="18">IF(Z200&lt;=0,0,Z200)</f>
        <v xml:space="preserve"> </v>
      </c>
      <c r="P200" s="100"/>
      <c r="Q200" s="101"/>
      <c r="R200" s="101"/>
      <c r="S200" s="102" t="str">
        <f t="shared" ref="S200:S250" si="19">IF(AA200&lt;=0,0,AA200)</f>
        <v xml:space="preserve"> </v>
      </c>
      <c r="T200" s="104" t="str">
        <f t="shared" ref="T200:T250" si="20">IF(E200="","",IF(OR(O200=0,S200=0),0,O200+S200))</f>
        <v/>
      </c>
      <c r="U200" s="105" t="s">
        <v>131</v>
      </c>
      <c r="V200" s="149" t="str">
        <f>IF(H200=0," ",IF(E200="H",IF(AND(H200&gt;2006,H200&lt;2010),VLOOKUP(K200,Minimas!$A$15:$C$29,3),IF(AND(H200&gt;2009,H200&lt;2012),VLOOKUP(K200,Minimas!$A$15:$C$29,2),"ERREUR")),IF(AND(H200&gt;2006,H200&lt;2010),VLOOKUP(K200,Minimas!$H$15:J$29,3),IF(AND(H200&gt;2009,H200&lt;2012),VLOOKUP(K200,Minimas!$H$15:$J$29,2),"ERREUR"))))</f>
        <v xml:space="preserve"> </v>
      </c>
      <c r="W200" s="150" t="str">
        <f t="shared" ref="W200:W250" si="21">IF(E200=" "," ",IF(E200="H",10^(0.75194503*LOG(K200/175.508)^2)*T200,IF(E200="F",10^(0.783497476* LOG(K200/153.655)^2)*T200,"")))</f>
        <v/>
      </c>
      <c r="X200" s="42"/>
      <c r="Y200" s="42"/>
      <c r="Z200" s="5" t="str">
        <f t="shared" ref="Z200:Z250" si="22">IF(L200=0," ",MAXA(L200+M200,M200+N200,L200+N200))</f>
        <v xml:space="preserve"> </v>
      </c>
      <c r="AA200" s="5" t="str">
        <f t="shared" ref="AA200:AA250" si="23">IF(P200=0," ",MAXA(P200+Q200,Q200+R200,P200+R200))</f>
        <v xml:space="preserve"> </v>
      </c>
      <c r="AB200" s="40"/>
      <c r="AC200" s="40"/>
      <c r="AD200" s="40"/>
      <c r="AE200" s="111"/>
      <c r="AF200" s="111"/>
      <c r="AG200" s="111"/>
      <c r="AH200" s="111"/>
      <c r="AI200" s="111"/>
      <c r="AJ200" s="111"/>
      <c r="AK200" s="112"/>
      <c r="AL200" s="112"/>
      <c r="AM200" s="112"/>
      <c r="AN200" s="112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</row>
    <row r="201" spans="2:107" s="5" customFormat="1" ht="30" customHeight="1" x14ac:dyDescent="0.2">
      <c r="B201" s="83"/>
      <c r="C201" s="86"/>
      <c r="D201" s="87"/>
      <c r="E201" s="89"/>
      <c r="F201" s="115"/>
      <c r="G201" s="116"/>
      <c r="H201" s="91"/>
      <c r="I201" s="94"/>
      <c r="J201" s="95"/>
      <c r="K201" s="81"/>
      <c r="L201" s="100"/>
      <c r="M201" s="101"/>
      <c r="N201" s="101"/>
      <c r="O201" s="102" t="str">
        <f t="shared" si="18"/>
        <v xml:space="preserve"> </v>
      </c>
      <c r="P201" s="100"/>
      <c r="Q201" s="101"/>
      <c r="R201" s="101"/>
      <c r="S201" s="102" t="str">
        <f t="shared" si="19"/>
        <v xml:space="preserve"> </v>
      </c>
      <c r="T201" s="104" t="str">
        <f t="shared" si="20"/>
        <v/>
      </c>
      <c r="U201" s="105" t="s">
        <v>131</v>
      </c>
      <c r="V201" s="149" t="str">
        <f>IF(H201=0," ",IF(E201="H",IF(AND(H201&gt;2006,H201&lt;2010),VLOOKUP(K201,Minimas!$A$15:$C$29,3),IF(AND(H201&gt;2009,H201&lt;2012),VLOOKUP(K201,Minimas!$A$15:$C$29,2),"ERREUR")),IF(AND(H201&gt;2006,H201&lt;2010),VLOOKUP(K201,Minimas!$H$15:J$29,3),IF(AND(H201&gt;2009,H201&lt;2012),VLOOKUP(K201,Minimas!$H$15:$J$29,2),"ERREUR"))))</f>
        <v xml:space="preserve"> </v>
      </c>
      <c r="W201" s="150" t="str">
        <f t="shared" si="21"/>
        <v/>
      </c>
      <c r="X201" s="42"/>
      <c r="Y201" s="42"/>
      <c r="Z201" s="5" t="str">
        <f t="shared" si="22"/>
        <v xml:space="preserve"> </v>
      </c>
      <c r="AA201" s="5" t="str">
        <f t="shared" si="23"/>
        <v xml:space="preserve"> </v>
      </c>
      <c r="AB201" s="40"/>
      <c r="AC201" s="40"/>
      <c r="AD201" s="40"/>
      <c r="AE201" s="111"/>
      <c r="AF201" s="111"/>
      <c r="AG201" s="111"/>
      <c r="AH201" s="111"/>
      <c r="AI201" s="111"/>
      <c r="AJ201" s="111"/>
      <c r="AK201" s="112"/>
      <c r="AL201" s="112"/>
      <c r="AM201" s="112"/>
      <c r="AN201" s="112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</row>
    <row r="202" spans="2:107" s="5" customFormat="1" ht="30" customHeight="1" x14ac:dyDescent="0.2">
      <c r="B202" s="83"/>
      <c r="C202" s="86"/>
      <c r="D202" s="87"/>
      <c r="E202" s="89"/>
      <c r="F202" s="115"/>
      <c r="G202" s="116"/>
      <c r="H202" s="91"/>
      <c r="I202" s="94"/>
      <c r="J202" s="95"/>
      <c r="K202" s="81"/>
      <c r="L202" s="100"/>
      <c r="M202" s="101"/>
      <c r="N202" s="101"/>
      <c r="O202" s="102" t="str">
        <f t="shared" si="18"/>
        <v xml:space="preserve"> </v>
      </c>
      <c r="P202" s="100"/>
      <c r="Q202" s="101"/>
      <c r="R202" s="101"/>
      <c r="S202" s="102" t="str">
        <f t="shared" si="19"/>
        <v xml:space="preserve"> </v>
      </c>
      <c r="T202" s="104" t="str">
        <f t="shared" si="20"/>
        <v/>
      </c>
      <c r="U202" s="105" t="s">
        <v>131</v>
      </c>
      <c r="V202" s="149" t="str">
        <f>IF(H202=0," ",IF(E202="H",IF(AND(H202&gt;2006,H202&lt;2010),VLOOKUP(K202,Minimas!$A$15:$C$29,3),IF(AND(H202&gt;2009,H202&lt;2012),VLOOKUP(K202,Minimas!$A$15:$C$29,2),"ERREUR")),IF(AND(H202&gt;2006,H202&lt;2010),VLOOKUP(K202,Minimas!$H$15:J$29,3),IF(AND(H202&gt;2009,H202&lt;2012),VLOOKUP(K202,Minimas!$H$15:$J$29,2),"ERREUR"))))</f>
        <v xml:space="preserve"> </v>
      </c>
      <c r="W202" s="150" t="str">
        <f t="shared" si="21"/>
        <v/>
      </c>
      <c r="X202" s="42"/>
      <c r="Y202" s="42"/>
      <c r="Z202" s="5" t="str">
        <f t="shared" si="22"/>
        <v xml:space="preserve"> </v>
      </c>
      <c r="AA202" s="5" t="str">
        <f t="shared" si="23"/>
        <v xml:space="preserve"> </v>
      </c>
      <c r="AB202" s="40"/>
      <c r="AC202" s="40"/>
      <c r="AD202" s="40"/>
      <c r="AE202" s="111"/>
      <c r="AF202" s="111"/>
      <c r="AG202" s="111"/>
      <c r="AH202" s="111"/>
      <c r="AI202" s="111"/>
      <c r="AJ202" s="111"/>
      <c r="AK202" s="112"/>
      <c r="AL202" s="112"/>
      <c r="AM202" s="112"/>
      <c r="AN202" s="112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</row>
    <row r="203" spans="2:107" s="5" customFormat="1" ht="30" customHeight="1" x14ac:dyDescent="0.2">
      <c r="B203" s="83"/>
      <c r="C203" s="86"/>
      <c r="D203" s="87"/>
      <c r="E203" s="89"/>
      <c r="F203" s="115"/>
      <c r="G203" s="116"/>
      <c r="H203" s="91"/>
      <c r="I203" s="94"/>
      <c r="J203" s="95"/>
      <c r="K203" s="81"/>
      <c r="L203" s="100"/>
      <c r="M203" s="101"/>
      <c r="N203" s="101"/>
      <c r="O203" s="102" t="str">
        <f t="shared" si="18"/>
        <v xml:space="preserve"> </v>
      </c>
      <c r="P203" s="100"/>
      <c r="Q203" s="101"/>
      <c r="R203" s="101"/>
      <c r="S203" s="102" t="str">
        <f t="shared" si="19"/>
        <v xml:space="preserve"> </v>
      </c>
      <c r="T203" s="104" t="str">
        <f t="shared" si="20"/>
        <v/>
      </c>
      <c r="U203" s="105" t="s">
        <v>131</v>
      </c>
      <c r="V203" s="149" t="str">
        <f>IF(H203=0," ",IF(E203="H",IF(AND(H203&gt;2006,H203&lt;2010),VLOOKUP(K203,Minimas!$A$15:$C$29,3),IF(AND(H203&gt;2009,H203&lt;2012),VLOOKUP(K203,Minimas!$A$15:$C$29,2),"ERREUR")),IF(AND(H203&gt;2006,H203&lt;2010),VLOOKUP(K203,Minimas!$H$15:J$29,3),IF(AND(H203&gt;2009,H203&lt;2012),VLOOKUP(K203,Minimas!$H$15:$J$29,2),"ERREUR"))))</f>
        <v xml:space="preserve"> </v>
      </c>
      <c r="W203" s="150" t="str">
        <f t="shared" si="21"/>
        <v/>
      </c>
      <c r="X203" s="42"/>
      <c r="Y203" s="42"/>
      <c r="Z203" s="5" t="str">
        <f t="shared" si="22"/>
        <v xml:space="preserve"> </v>
      </c>
      <c r="AA203" s="5" t="str">
        <f t="shared" si="23"/>
        <v xml:space="preserve"> </v>
      </c>
      <c r="AB203" s="40"/>
      <c r="AC203" s="40"/>
      <c r="AD203" s="40"/>
      <c r="AE203" s="111"/>
      <c r="AF203" s="111"/>
      <c r="AG203" s="111"/>
      <c r="AH203" s="111"/>
      <c r="AI203" s="111"/>
      <c r="AJ203" s="111"/>
      <c r="AK203" s="112"/>
      <c r="AL203" s="112"/>
      <c r="AM203" s="112"/>
      <c r="AN203" s="112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</row>
    <row r="204" spans="2:107" s="5" customFormat="1" ht="30" customHeight="1" x14ac:dyDescent="0.2">
      <c r="B204" s="83"/>
      <c r="C204" s="86"/>
      <c r="D204" s="87"/>
      <c r="E204" s="89"/>
      <c r="F204" s="115"/>
      <c r="G204" s="116"/>
      <c r="H204" s="91"/>
      <c r="I204" s="94"/>
      <c r="J204" s="95"/>
      <c r="K204" s="81"/>
      <c r="L204" s="100"/>
      <c r="M204" s="101"/>
      <c r="N204" s="101"/>
      <c r="O204" s="102" t="str">
        <f t="shared" si="18"/>
        <v xml:space="preserve"> </v>
      </c>
      <c r="P204" s="100"/>
      <c r="Q204" s="101"/>
      <c r="R204" s="101"/>
      <c r="S204" s="102" t="str">
        <f t="shared" si="19"/>
        <v xml:space="preserve"> </v>
      </c>
      <c r="T204" s="104" t="str">
        <f t="shared" si="20"/>
        <v/>
      </c>
      <c r="U204" s="105" t="s">
        <v>131</v>
      </c>
      <c r="V204" s="149" t="str">
        <f>IF(H204=0," ",IF(E204="H",IF(AND(H204&gt;2006,H204&lt;2010),VLOOKUP(K204,Minimas!$A$15:$C$29,3),IF(AND(H204&gt;2009,H204&lt;2012),VLOOKUP(K204,Minimas!$A$15:$C$29,2),"ERREUR")),IF(AND(H204&gt;2006,H204&lt;2010),VLOOKUP(K204,Minimas!$H$15:J$29,3),IF(AND(H204&gt;2009,H204&lt;2012),VLOOKUP(K204,Minimas!$H$15:$J$29,2),"ERREUR"))))</f>
        <v xml:space="preserve"> </v>
      </c>
      <c r="W204" s="150" t="str">
        <f t="shared" si="21"/>
        <v/>
      </c>
      <c r="X204" s="42"/>
      <c r="Y204" s="42"/>
      <c r="Z204" s="5" t="str">
        <f t="shared" si="22"/>
        <v xml:space="preserve"> </v>
      </c>
      <c r="AA204" s="5" t="str">
        <f t="shared" si="23"/>
        <v xml:space="preserve"> </v>
      </c>
      <c r="AB204" s="40"/>
      <c r="AC204" s="40"/>
      <c r="AD204" s="40"/>
      <c r="AE204" s="111"/>
      <c r="AF204" s="111"/>
      <c r="AG204" s="111"/>
      <c r="AH204" s="111"/>
      <c r="AI204" s="111"/>
      <c r="AJ204" s="111"/>
      <c r="AK204" s="112"/>
      <c r="AL204" s="112"/>
      <c r="AM204" s="112"/>
      <c r="AN204" s="112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2:107" s="5" customFormat="1" ht="30" customHeight="1" x14ac:dyDescent="0.2">
      <c r="B205" s="83"/>
      <c r="C205" s="86"/>
      <c r="D205" s="87"/>
      <c r="E205" s="89"/>
      <c r="F205" s="115"/>
      <c r="G205" s="116"/>
      <c r="H205" s="91"/>
      <c r="I205" s="94"/>
      <c r="J205" s="95"/>
      <c r="K205" s="81"/>
      <c r="L205" s="100"/>
      <c r="M205" s="101"/>
      <c r="N205" s="101"/>
      <c r="O205" s="102" t="str">
        <f t="shared" si="18"/>
        <v xml:space="preserve"> </v>
      </c>
      <c r="P205" s="100"/>
      <c r="Q205" s="101"/>
      <c r="R205" s="101"/>
      <c r="S205" s="102" t="str">
        <f t="shared" si="19"/>
        <v xml:space="preserve"> </v>
      </c>
      <c r="T205" s="104" t="str">
        <f t="shared" si="20"/>
        <v/>
      </c>
      <c r="U205" s="105" t="s">
        <v>131</v>
      </c>
      <c r="V205" s="149" t="str">
        <f>IF(H205=0," ",IF(E205="H",IF(AND(H205&gt;2006,H205&lt;2010),VLOOKUP(K205,Minimas!$A$15:$C$29,3),IF(AND(H205&gt;2009,H205&lt;2012),VLOOKUP(K205,Minimas!$A$15:$C$29,2),"ERREUR")),IF(AND(H205&gt;2006,H205&lt;2010),VLOOKUP(K205,Minimas!$H$15:J$29,3),IF(AND(H205&gt;2009,H205&lt;2012),VLOOKUP(K205,Minimas!$H$15:$J$29,2),"ERREUR"))))</f>
        <v xml:space="preserve"> </v>
      </c>
      <c r="W205" s="150" t="str">
        <f t="shared" si="21"/>
        <v/>
      </c>
      <c r="X205" s="42"/>
      <c r="Y205" s="42"/>
      <c r="Z205" s="5" t="str">
        <f t="shared" si="22"/>
        <v xml:space="preserve"> </v>
      </c>
      <c r="AA205" s="5" t="str">
        <f t="shared" si="23"/>
        <v xml:space="preserve"> </v>
      </c>
      <c r="AB205" s="40"/>
      <c r="AC205" s="40"/>
      <c r="AD205" s="40"/>
      <c r="AE205" s="111"/>
      <c r="AF205" s="111"/>
      <c r="AG205" s="111"/>
      <c r="AH205" s="111"/>
      <c r="AI205" s="111"/>
      <c r="AJ205" s="111"/>
      <c r="AK205" s="112"/>
      <c r="AL205" s="112"/>
      <c r="AM205" s="112"/>
      <c r="AN205" s="112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</row>
    <row r="206" spans="2:107" s="5" customFormat="1" ht="30" customHeight="1" x14ac:dyDescent="0.2">
      <c r="B206" s="83"/>
      <c r="C206" s="86"/>
      <c r="D206" s="87"/>
      <c r="E206" s="89"/>
      <c r="F206" s="115"/>
      <c r="G206" s="116"/>
      <c r="H206" s="91"/>
      <c r="I206" s="94"/>
      <c r="J206" s="95"/>
      <c r="K206" s="81"/>
      <c r="L206" s="100"/>
      <c r="M206" s="101"/>
      <c r="N206" s="101"/>
      <c r="O206" s="102" t="str">
        <f t="shared" si="18"/>
        <v xml:space="preserve"> </v>
      </c>
      <c r="P206" s="100"/>
      <c r="Q206" s="101"/>
      <c r="R206" s="101"/>
      <c r="S206" s="102" t="str">
        <f t="shared" si="19"/>
        <v xml:space="preserve"> </v>
      </c>
      <c r="T206" s="104" t="str">
        <f t="shared" si="20"/>
        <v/>
      </c>
      <c r="U206" s="105" t="s">
        <v>131</v>
      </c>
      <c r="V206" s="149" t="str">
        <f>IF(H206=0," ",IF(E206="H",IF(AND(H206&gt;2006,H206&lt;2010),VLOOKUP(K206,Minimas!$A$15:$C$29,3),IF(AND(H206&gt;2009,H206&lt;2012),VLOOKUP(K206,Minimas!$A$15:$C$29,2),"ERREUR")),IF(AND(H206&gt;2006,H206&lt;2010),VLOOKUP(K206,Minimas!$H$15:J$29,3),IF(AND(H206&gt;2009,H206&lt;2012),VLOOKUP(K206,Minimas!$H$15:$J$29,2),"ERREUR"))))</f>
        <v xml:space="preserve"> </v>
      </c>
      <c r="W206" s="150" t="str">
        <f t="shared" si="21"/>
        <v/>
      </c>
      <c r="X206" s="42"/>
      <c r="Y206" s="42"/>
      <c r="Z206" s="5" t="str">
        <f t="shared" si="22"/>
        <v xml:space="preserve"> </v>
      </c>
      <c r="AA206" s="5" t="str">
        <f t="shared" si="23"/>
        <v xml:space="preserve"> </v>
      </c>
      <c r="AB206" s="40"/>
      <c r="AC206" s="40"/>
      <c r="AD206" s="40"/>
      <c r="AE206" s="111"/>
      <c r="AF206" s="111"/>
      <c r="AG206" s="111"/>
      <c r="AH206" s="111"/>
      <c r="AI206" s="111"/>
      <c r="AJ206" s="111"/>
      <c r="AK206" s="112"/>
      <c r="AL206" s="112"/>
      <c r="AM206" s="112"/>
      <c r="AN206" s="112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</row>
    <row r="207" spans="2:107" s="5" customFormat="1" ht="30" customHeight="1" x14ac:dyDescent="0.2">
      <c r="B207" s="83"/>
      <c r="C207" s="86"/>
      <c r="D207" s="87"/>
      <c r="E207" s="89"/>
      <c r="F207" s="115"/>
      <c r="G207" s="116"/>
      <c r="H207" s="91"/>
      <c r="I207" s="94"/>
      <c r="J207" s="95"/>
      <c r="K207" s="81"/>
      <c r="L207" s="100"/>
      <c r="M207" s="101"/>
      <c r="N207" s="101"/>
      <c r="O207" s="102" t="str">
        <f t="shared" si="18"/>
        <v xml:space="preserve"> </v>
      </c>
      <c r="P207" s="100"/>
      <c r="Q207" s="101"/>
      <c r="R207" s="101"/>
      <c r="S207" s="102" t="str">
        <f t="shared" si="19"/>
        <v xml:space="preserve"> </v>
      </c>
      <c r="T207" s="104" t="str">
        <f t="shared" si="20"/>
        <v/>
      </c>
      <c r="U207" s="105" t="s">
        <v>131</v>
      </c>
      <c r="V207" s="149" t="str">
        <f>IF(H207=0," ",IF(E207="H",IF(AND(H207&gt;2006,H207&lt;2010),VLOOKUP(K207,Minimas!$A$15:$C$29,3),IF(AND(H207&gt;2009,H207&lt;2012),VLOOKUP(K207,Minimas!$A$15:$C$29,2),"ERREUR")),IF(AND(H207&gt;2006,H207&lt;2010),VLOOKUP(K207,Minimas!$H$15:J$29,3),IF(AND(H207&gt;2009,H207&lt;2012),VLOOKUP(K207,Minimas!$H$15:$J$29,2),"ERREUR"))))</f>
        <v xml:space="preserve"> </v>
      </c>
      <c r="W207" s="150" t="str">
        <f t="shared" si="21"/>
        <v/>
      </c>
      <c r="X207" s="42"/>
      <c r="Y207" s="42"/>
      <c r="Z207" s="5" t="str">
        <f t="shared" si="22"/>
        <v xml:space="preserve"> </v>
      </c>
      <c r="AA207" s="5" t="str">
        <f t="shared" si="23"/>
        <v xml:space="preserve"> </v>
      </c>
      <c r="AB207" s="40"/>
      <c r="AC207" s="40"/>
      <c r="AD207" s="40"/>
      <c r="AE207" s="111"/>
      <c r="AF207" s="111"/>
      <c r="AG207" s="111"/>
      <c r="AH207" s="111"/>
      <c r="AI207" s="111"/>
      <c r="AJ207" s="111"/>
      <c r="AK207" s="112"/>
      <c r="AL207" s="112"/>
      <c r="AM207" s="112"/>
      <c r="AN207" s="112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</row>
    <row r="208" spans="2:107" s="5" customFormat="1" ht="30" customHeight="1" x14ac:dyDescent="0.2">
      <c r="B208" s="83"/>
      <c r="C208" s="86"/>
      <c r="D208" s="87"/>
      <c r="E208" s="89"/>
      <c r="F208" s="115"/>
      <c r="G208" s="116"/>
      <c r="H208" s="91"/>
      <c r="I208" s="94"/>
      <c r="J208" s="95"/>
      <c r="K208" s="81"/>
      <c r="L208" s="100"/>
      <c r="M208" s="101"/>
      <c r="N208" s="101"/>
      <c r="O208" s="102" t="str">
        <f t="shared" si="18"/>
        <v xml:space="preserve"> </v>
      </c>
      <c r="P208" s="100"/>
      <c r="Q208" s="101"/>
      <c r="R208" s="101"/>
      <c r="S208" s="102" t="str">
        <f t="shared" si="19"/>
        <v xml:space="preserve"> </v>
      </c>
      <c r="T208" s="104" t="str">
        <f t="shared" si="20"/>
        <v/>
      </c>
      <c r="U208" s="105" t="s">
        <v>131</v>
      </c>
      <c r="V208" s="149" t="str">
        <f>IF(H208=0," ",IF(E208="H",IF(AND(H208&gt;2006,H208&lt;2010),VLOOKUP(K208,Minimas!$A$15:$C$29,3),IF(AND(H208&gt;2009,H208&lt;2012),VLOOKUP(K208,Minimas!$A$15:$C$29,2),"ERREUR")),IF(AND(H208&gt;2006,H208&lt;2010),VLOOKUP(K208,Minimas!$H$15:J$29,3),IF(AND(H208&gt;2009,H208&lt;2012),VLOOKUP(K208,Minimas!$H$15:$J$29,2),"ERREUR"))))</f>
        <v xml:space="preserve"> </v>
      </c>
      <c r="W208" s="150" t="str">
        <f t="shared" si="21"/>
        <v/>
      </c>
      <c r="X208" s="42"/>
      <c r="Y208" s="42"/>
      <c r="Z208" s="5" t="str">
        <f t="shared" si="22"/>
        <v xml:space="preserve"> </v>
      </c>
      <c r="AA208" s="5" t="str">
        <f t="shared" si="23"/>
        <v xml:space="preserve"> </v>
      </c>
      <c r="AB208" s="40"/>
      <c r="AC208" s="40"/>
      <c r="AD208" s="40"/>
      <c r="AE208" s="111"/>
      <c r="AF208" s="111"/>
      <c r="AG208" s="111"/>
      <c r="AH208" s="111"/>
      <c r="AI208" s="111"/>
      <c r="AJ208" s="111"/>
      <c r="AK208" s="112"/>
      <c r="AL208" s="112"/>
      <c r="AM208" s="112"/>
      <c r="AN208" s="112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</row>
    <row r="209" spans="2:107" s="5" customFormat="1" ht="30" customHeight="1" x14ac:dyDescent="0.2">
      <c r="B209" s="83"/>
      <c r="C209" s="86"/>
      <c r="D209" s="87"/>
      <c r="E209" s="89"/>
      <c r="F209" s="115"/>
      <c r="G209" s="116"/>
      <c r="H209" s="91"/>
      <c r="I209" s="94"/>
      <c r="J209" s="95"/>
      <c r="K209" s="81"/>
      <c r="L209" s="100"/>
      <c r="M209" s="101"/>
      <c r="N209" s="101"/>
      <c r="O209" s="102" t="str">
        <f t="shared" si="18"/>
        <v xml:space="preserve"> </v>
      </c>
      <c r="P209" s="100"/>
      <c r="Q209" s="101"/>
      <c r="R209" s="101"/>
      <c r="S209" s="102" t="str">
        <f t="shared" si="19"/>
        <v xml:space="preserve"> </v>
      </c>
      <c r="T209" s="104" t="str">
        <f t="shared" si="20"/>
        <v/>
      </c>
      <c r="U209" s="105" t="s">
        <v>131</v>
      </c>
      <c r="V209" s="149" t="str">
        <f>IF(H209=0," ",IF(E209="H",IF(AND(H209&gt;2006,H209&lt;2010),VLOOKUP(K209,Minimas!$A$15:$C$29,3),IF(AND(H209&gt;2009,H209&lt;2012),VLOOKUP(K209,Minimas!$A$15:$C$29,2),"ERREUR")),IF(AND(H209&gt;2006,H209&lt;2010),VLOOKUP(K209,Minimas!$H$15:J$29,3),IF(AND(H209&gt;2009,H209&lt;2012),VLOOKUP(K209,Minimas!$H$15:$J$29,2),"ERREUR"))))</f>
        <v xml:space="preserve"> </v>
      </c>
      <c r="W209" s="150" t="str">
        <f t="shared" si="21"/>
        <v/>
      </c>
      <c r="X209" s="42"/>
      <c r="Y209" s="42"/>
      <c r="Z209" s="5" t="str">
        <f t="shared" si="22"/>
        <v xml:space="preserve"> </v>
      </c>
      <c r="AA209" s="5" t="str">
        <f t="shared" si="23"/>
        <v xml:space="preserve"> </v>
      </c>
      <c r="AB209" s="40"/>
      <c r="AC209" s="40"/>
      <c r="AD209" s="40"/>
      <c r="AE209" s="111"/>
      <c r="AF209" s="111"/>
      <c r="AG209" s="111"/>
      <c r="AH209" s="111"/>
      <c r="AI209" s="111"/>
      <c r="AJ209" s="111"/>
      <c r="AK209" s="112"/>
      <c r="AL209" s="112"/>
      <c r="AM209" s="112"/>
      <c r="AN209" s="112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</row>
    <row r="210" spans="2:107" s="5" customFormat="1" ht="30" customHeight="1" x14ac:dyDescent="0.2">
      <c r="B210" s="83"/>
      <c r="C210" s="86"/>
      <c r="D210" s="87"/>
      <c r="E210" s="89"/>
      <c r="F210" s="115"/>
      <c r="G210" s="116"/>
      <c r="H210" s="91"/>
      <c r="I210" s="94"/>
      <c r="J210" s="95"/>
      <c r="K210" s="81"/>
      <c r="L210" s="100"/>
      <c r="M210" s="101"/>
      <c r="N210" s="101"/>
      <c r="O210" s="102" t="str">
        <f t="shared" si="18"/>
        <v xml:space="preserve"> </v>
      </c>
      <c r="P210" s="100"/>
      <c r="Q210" s="101"/>
      <c r="R210" s="101"/>
      <c r="S210" s="102" t="str">
        <f t="shared" si="19"/>
        <v xml:space="preserve"> </v>
      </c>
      <c r="T210" s="104" t="str">
        <f t="shared" si="20"/>
        <v/>
      </c>
      <c r="U210" s="105" t="s">
        <v>131</v>
      </c>
      <c r="V210" s="149" t="str">
        <f>IF(H210=0," ",IF(E210="H",IF(AND(H210&gt;2006,H210&lt;2010),VLOOKUP(K210,Minimas!$A$15:$C$29,3),IF(AND(H210&gt;2009,H210&lt;2012),VLOOKUP(K210,Minimas!$A$15:$C$29,2),"ERREUR")),IF(AND(H210&gt;2006,H210&lt;2010),VLOOKUP(K210,Minimas!$H$15:J$29,3),IF(AND(H210&gt;2009,H210&lt;2012),VLOOKUP(K210,Minimas!$H$15:$J$29,2),"ERREUR"))))</f>
        <v xml:space="preserve"> </v>
      </c>
      <c r="W210" s="150" t="str">
        <f t="shared" si="21"/>
        <v/>
      </c>
      <c r="X210" s="42"/>
      <c r="Y210" s="42"/>
      <c r="Z210" s="5" t="str">
        <f t="shared" si="22"/>
        <v xml:space="preserve"> </v>
      </c>
      <c r="AA210" s="5" t="str">
        <f t="shared" si="23"/>
        <v xml:space="preserve"> </v>
      </c>
      <c r="AB210" s="40"/>
      <c r="AC210" s="40"/>
      <c r="AD210" s="40"/>
      <c r="AE210" s="111"/>
      <c r="AF210" s="111"/>
      <c r="AG210" s="111"/>
      <c r="AH210" s="111"/>
      <c r="AI210" s="111"/>
      <c r="AJ210" s="111"/>
      <c r="AK210" s="112"/>
      <c r="AL210" s="112"/>
      <c r="AM210" s="112"/>
      <c r="AN210" s="112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</row>
    <row r="211" spans="2:107" s="5" customFormat="1" ht="30" customHeight="1" x14ac:dyDescent="0.2">
      <c r="B211" s="83"/>
      <c r="C211" s="86"/>
      <c r="D211" s="87"/>
      <c r="E211" s="89"/>
      <c r="F211" s="115"/>
      <c r="G211" s="116"/>
      <c r="H211" s="91"/>
      <c r="I211" s="94"/>
      <c r="J211" s="95"/>
      <c r="K211" s="81"/>
      <c r="L211" s="100"/>
      <c r="M211" s="101"/>
      <c r="N211" s="101"/>
      <c r="O211" s="102" t="str">
        <f t="shared" si="18"/>
        <v xml:space="preserve"> </v>
      </c>
      <c r="P211" s="100"/>
      <c r="Q211" s="101"/>
      <c r="R211" s="101"/>
      <c r="S211" s="102" t="str">
        <f t="shared" si="19"/>
        <v xml:space="preserve"> </v>
      </c>
      <c r="T211" s="104" t="str">
        <f t="shared" si="20"/>
        <v/>
      </c>
      <c r="U211" s="105" t="s">
        <v>131</v>
      </c>
      <c r="V211" s="149" t="str">
        <f>IF(H211=0," ",IF(E211="H",IF(AND(H211&gt;2006,H211&lt;2010),VLOOKUP(K211,Minimas!$A$15:$C$29,3),IF(AND(H211&gt;2009,H211&lt;2012),VLOOKUP(K211,Minimas!$A$15:$C$29,2),"ERREUR")),IF(AND(H211&gt;2006,H211&lt;2010),VLOOKUP(K211,Minimas!$H$15:J$29,3),IF(AND(H211&gt;2009,H211&lt;2012),VLOOKUP(K211,Minimas!$H$15:$J$29,2),"ERREUR"))))</f>
        <v xml:space="preserve"> </v>
      </c>
      <c r="W211" s="150" t="str">
        <f t="shared" si="21"/>
        <v/>
      </c>
      <c r="X211" s="42"/>
      <c r="Y211" s="42"/>
      <c r="Z211" s="5" t="str">
        <f t="shared" si="22"/>
        <v xml:space="preserve"> </v>
      </c>
      <c r="AA211" s="5" t="str">
        <f t="shared" si="23"/>
        <v xml:space="preserve"> </v>
      </c>
      <c r="AB211" s="40"/>
      <c r="AC211" s="40"/>
      <c r="AD211" s="40"/>
      <c r="AE211" s="111"/>
      <c r="AF211" s="111"/>
      <c r="AG211" s="111"/>
      <c r="AH211" s="111"/>
      <c r="AI211" s="111"/>
      <c r="AJ211" s="111"/>
      <c r="AK211" s="112"/>
      <c r="AL211" s="112"/>
      <c r="AM211" s="112"/>
      <c r="AN211" s="112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</row>
    <row r="212" spans="2:107" s="5" customFormat="1" ht="30" customHeight="1" x14ac:dyDescent="0.2">
      <c r="B212" s="83"/>
      <c r="C212" s="86"/>
      <c r="D212" s="87"/>
      <c r="E212" s="89"/>
      <c r="F212" s="115"/>
      <c r="G212" s="116"/>
      <c r="H212" s="91"/>
      <c r="I212" s="94"/>
      <c r="J212" s="95"/>
      <c r="K212" s="81"/>
      <c r="L212" s="100"/>
      <c r="M212" s="101"/>
      <c r="N212" s="101"/>
      <c r="O212" s="102" t="str">
        <f t="shared" si="18"/>
        <v xml:space="preserve"> </v>
      </c>
      <c r="P212" s="100"/>
      <c r="Q212" s="101"/>
      <c r="R212" s="101"/>
      <c r="S212" s="102" t="str">
        <f t="shared" si="19"/>
        <v xml:space="preserve"> </v>
      </c>
      <c r="T212" s="104" t="str">
        <f t="shared" si="20"/>
        <v/>
      </c>
      <c r="U212" s="105" t="s">
        <v>131</v>
      </c>
      <c r="V212" s="149" t="str">
        <f>IF(H212=0," ",IF(E212="H",IF(AND(H212&gt;2006,H212&lt;2010),VLOOKUP(K212,Minimas!$A$15:$C$29,3),IF(AND(H212&gt;2009,H212&lt;2012),VLOOKUP(K212,Minimas!$A$15:$C$29,2),"ERREUR")),IF(AND(H212&gt;2006,H212&lt;2010),VLOOKUP(K212,Minimas!$H$15:J$29,3),IF(AND(H212&gt;2009,H212&lt;2012),VLOOKUP(K212,Minimas!$H$15:$J$29,2),"ERREUR"))))</f>
        <v xml:space="preserve"> </v>
      </c>
      <c r="W212" s="150" t="str">
        <f t="shared" si="21"/>
        <v/>
      </c>
      <c r="X212" s="42"/>
      <c r="Y212" s="42"/>
      <c r="Z212" s="5" t="str">
        <f t="shared" si="22"/>
        <v xml:space="preserve"> </v>
      </c>
      <c r="AA212" s="5" t="str">
        <f t="shared" si="23"/>
        <v xml:space="preserve"> </v>
      </c>
      <c r="AB212" s="40"/>
      <c r="AC212" s="40"/>
      <c r="AD212" s="40"/>
      <c r="AE212" s="111"/>
      <c r="AF212" s="111"/>
      <c r="AG212" s="111"/>
      <c r="AH212" s="111"/>
      <c r="AI212" s="111"/>
      <c r="AJ212" s="111"/>
      <c r="AK212" s="112"/>
      <c r="AL212" s="112"/>
      <c r="AM212" s="112"/>
      <c r="AN212" s="112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</row>
    <row r="213" spans="2:107" s="5" customFormat="1" ht="30" customHeight="1" x14ac:dyDescent="0.2">
      <c r="B213" s="83"/>
      <c r="C213" s="86"/>
      <c r="D213" s="87"/>
      <c r="E213" s="89"/>
      <c r="F213" s="115"/>
      <c r="G213" s="116"/>
      <c r="H213" s="91"/>
      <c r="I213" s="94"/>
      <c r="J213" s="95"/>
      <c r="K213" s="81"/>
      <c r="L213" s="100"/>
      <c r="M213" s="101"/>
      <c r="N213" s="101"/>
      <c r="O213" s="102" t="str">
        <f t="shared" si="18"/>
        <v xml:space="preserve"> </v>
      </c>
      <c r="P213" s="100"/>
      <c r="Q213" s="101"/>
      <c r="R213" s="101"/>
      <c r="S213" s="102" t="str">
        <f t="shared" si="19"/>
        <v xml:space="preserve"> </v>
      </c>
      <c r="T213" s="104" t="str">
        <f t="shared" si="20"/>
        <v/>
      </c>
      <c r="U213" s="105" t="s">
        <v>131</v>
      </c>
      <c r="V213" s="149" t="str">
        <f>IF(H213=0," ",IF(E213="H",IF(AND(H213&gt;2006,H213&lt;2010),VLOOKUP(K213,Minimas!$A$15:$C$29,3),IF(AND(H213&gt;2009,H213&lt;2012),VLOOKUP(K213,Minimas!$A$15:$C$29,2),"ERREUR")),IF(AND(H213&gt;2006,H213&lt;2010),VLOOKUP(K213,Minimas!$H$15:J$29,3),IF(AND(H213&gt;2009,H213&lt;2012),VLOOKUP(K213,Minimas!$H$15:$J$29,2),"ERREUR"))))</f>
        <v xml:space="preserve"> </v>
      </c>
      <c r="W213" s="150" t="str">
        <f t="shared" si="21"/>
        <v/>
      </c>
      <c r="X213" s="42"/>
      <c r="Y213" s="42"/>
      <c r="Z213" s="5" t="str">
        <f t="shared" si="22"/>
        <v xml:space="preserve"> </v>
      </c>
      <c r="AA213" s="5" t="str">
        <f t="shared" si="23"/>
        <v xml:space="preserve"> </v>
      </c>
      <c r="AB213" s="40"/>
      <c r="AC213" s="40"/>
      <c r="AD213" s="40"/>
      <c r="AE213" s="111"/>
      <c r="AF213" s="111"/>
      <c r="AG213" s="111"/>
      <c r="AH213" s="111"/>
      <c r="AI213" s="111"/>
      <c r="AJ213" s="111"/>
      <c r="AK213" s="112"/>
      <c r="AL213" s="112"/>
      <c r="AM213" s="112"/>
      <c r="AN213" s="112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</row>
    <row r="214" spans="2:107" s="5" customFormat="1" ht="30" customHeight="1" x14ac:dyDescent="0.2">
      <c r="B214" s="83"/>
      <c r="C214" s="86"/>
      <c r="D214" s="87"/>
      <c r="E214" s="89"/>
      <c r="F214" s="115"/>
      <c r="G214" s="116"/>
      <c r="H214" s="91"/>
      <c r="I214" s="94"/>
      <c r="J214" s="95"/>
      <c r="K214" s="81"/>
      <c r="L214" s="100"/>
      <c r="M214" s="101"/>
      <c r="N214" s="101"/>
      <c r="O214" s="102" t="str">
        <f t="shared" si="18"/>
        <v xml:space="preserve"> </v>
      </c>
      <c r="P214" s="100"/>
      <c r="Q214" s="101"/>
      <c r="R214" s="101"/>
      <c r="S214" s="102" t="str">
        <f t="shared" si="19"/>
        <v xml:space="preserve"> </v>
      </c>
      <c r="T214" s="104" t="str">
        <f t="shared" si="20"/>
        <v/>
      </c>
      <c r="U214" s="105" t="s">
        <v>131</v>
      </c>
      <c r="V214" s="149" t="str">
        <f>IF(H214=0," ",IF(E214="H",IF(AND(H214&gt;2006,H214&lt;2010),VLOOKUP(K214,Minimas!$A$15:$C$29,3),IF(AND(H214&gt;2009,H214&lt;2012),VLOOKUP(K214,Minimas!$A$15:$C$29,2),"ERREUR")),IF(AND(H214&gt;2006,H214&lt;2010),VLOOKUP(K214,Minimas!$H$15:J$29,3),IF(AND(H214&gt;2009,H214&lt;2012),VLOOKUP(K214,Minimas!$H$15:$J$29,2),"ERREUR"))))</f>
        <v xml:space="preserve"> </v>
      </c>
      <c r="W214" s="150" t="str">
        <f t="shared" si="21"/>
        <v/>
      </c>
      <c r="X214" s="42"/>
      <c r="Y214" s="42"/>
      <c r="Z214" s="5" t="str">
        <f t="shared" si="22"/>
        <v xml:space="preserve"> </v>
      </c>
      <c r="AA214" s="5" t="str">
        <f t="shared" si="23"/>
        <v xml:space="preserve"> </v>
      </c>
      <c r="AB214" s="40"/>
      <c r="AC214" s="40"/>
      <c r="AD214" s="40"/>
      <c r="AE214" s="111"/>
      <c r="AF214" s="111"/>
      <c r="AG214" s="111"/>
      <c r="AH214" s="111"/>
      <c r="AI214" s="111"/>
      <c r="AJ214" s="111"/>
      <c r="AK214" s="112"/>
      <c r="AL214" s="112"/>
      <c r="AM214" s="112"/>
      <c r="AN214" s="112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</row>
    <row r="215" spans="2:107" s="5" customFormat="1" ht="30" customHeight="1" x14ac:dyDescent="0.2">
      <c r="B215" s="83"/>
      <c r="C215" s="86"/>
      <c r="D215" s="87"/>
      <c r="E215" s="89"/>
      <c r="F215" s="115"/>
      <c r="G215" s="116"/>
      <c r="H215" s="91"/>
      <c r="I215" s="94"/>
      <c r="J215" s="95"/>
      <c r="K215" s="81"/>
      <c r="L215" s="100"/>
      <c r="M215" s="101"/>
      <c r="N215" s="101"/>
      <c r="O215" s="102" t="str">
        <f t="shared" si="18"/>
        <v xml:space="preserve"> </v>
      </c>
      <c r="P215" s="100"/>
      <c r="Q215" s="101"/>
      <c r="R215" s="101"/>
      <c r="S215" s="102" t="str">
        <f t="shared" si="19"/>
        <v xml:space="preserve"> </v>
      </c>
      <c r="T215" s="104" t="str">
        <f t="shared" si="20"/>
        <v/>
      </c>
      <c r="U215" s="105" t="s">
        <v>131</v>
      </c>
      <c r="V215" s="149" t="str">
        <f>IF(H215=0," ",IF(E215="H",IF(AND(H215&gt;2006,H215&lt;2010),VLOOKUP(K215,Minimas!$A$15:$C$29,3),IF(AND(H215&gt;2009,H215&lt;2012),VLOOKUP(K215,Minimas!$A$15:$C$29,2),"ERREUR")),IF(AND(H215&gt;2006,H215&lt;2010),VLOOKUP(K215,Minimas!$H$15:J$29,3),IF(AND(H215&gt;2009,H215&lt;2012),VLOOKUP(K215,Minimas!$H$15:$J$29,2),"ERREUR"))))</f>
        <v xml:space="preserve"> </v>
      </c>
      <c r="W215" s="150" t="str">
        <f t="shared" si="21"/>
        <v/>
      </c>
      <c r="X215" s="42"/>
      <c r="Y215" s="42"/>
      <c r="Z215" s="5" t="str">
        <f t="shared" si="22"/>
        <v xml:space="preserve"> </v>
      </c>
      <c r="AA215" s="5" t="str">
        <f t="shared" si="23"/>
        <v xml:space="preserve"> </v>
      </c>
      <c r="AB215" s="40"/>
      <c r="AC215" s="40"/>
      <c r="AD215" s="40"/>
      <c r="AE215" s="111"/>
      <c r="AF215" s="111"/>
      <c r="AG215" s="111"/>
      <c r="AH215" s="111"/>
      <c r="AI215" s="111"/>
      <c r="AJ215" s="111"/>
      <c r="AK215" s="112"/>
      <c r="AL215" s="112"/>
      <c r="AM215" s="112"/>
      <c r="AN215" s="112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2:107" s="5" customFormat="1" ht="30" customHeight="1" x14ac:dyDescent="0.2">
      <c r="B216" s="83"/>
      <c r="C216" s="86"/>
      <c r="D216" s="87"/>
      <c r="E216" s="89"/>
      <c r="F216" s="115"/>
      <c r="G216" s="116"/>
      <c r="H216" s="91"/>
      <c r="I216" s="94"/>
      <c r="J216" s="95"/>
      <c r="K216" s="81"/>
      <c r="L216" s="100"/>
      <c r="M216" s="101"/>
      <c r="N216" s="101"/>
      <c r="O216" s="102" t="str">
        <f t="shared" si="18"/>
        <v xml:space="preserve"> </v>
      </c>
      <c r="P216" s="100"/>
      <c r="Q216" s="101"/>
      <c r="R216" s="101"/>
      <c r="S216" s="102" t="str">
        <f t="shared" si="19"/>
        <v xml:space="preserve"> </v>
      </c>
      <c r="T216" s="104" t="str">
        <f t="shared" si="20"/>
        <v/>
      </c>
      <c r="U216" s="105" t="s">
        <v>131</v>
      </c>
      <c r="V216" s="149" t="str">
        <f>IF(H216=0," ",IF(E216="H",IF(AND(H216&gt;2006,H216&lt;2010),VLOOKUP(K216,Minimas!$A$15:$C$29,3),IF(AND(H216&gt;2009,H216&lt;2012),VLOOKUP(K216,Minimas!$A$15:$C$29,2),"ERREUR")),IF(AND(H216&gt;2006,H216&lt;2010),VLOOKUP(K216,Minimas!$H$15:J$29,3),IF(AND(H216&gt;2009,H216&lt;2012),VLOOKUP(K216,Minimas!$H$15:$J$29,2),"ERREUR"))))</f>
        <v xml:space="preserve"> </v>
      </c>
      <c r="W216" s="150" t="str">
        <f t="shared" si="21"/>
        <v/>
      </c>
      <c r="X216" s="42"/>
      <c r="Y216" s="42"/>
      <c r="Z216" s="5" t="str">
        <f t="shared" si="22"/>
        <v xml:space="preserve"> </v>
      </c>
      <c r="AA216" s="5" t="str">
        <f t="shared" si="23"/>
        <v xml:space="preserve"> </v>
      </c>
      <c r="AB216" s="40"/>
      <c r="AC216" s="40"/>
      <c r="AD216" s="40"/>
      <c r="AE216" s="111"/>
      <c r="AF216" s="111"/>
      <c r="AG216" s="111"/>
      <c r="AH216" s="111"/>
      <c r="AI216" s="111"/>
      <c r="AJ216" s="111"/>
      <c r="AK216" s="112"/>
      <c r="AL216" s="112"/>
      <c r="AM216" s="112"/>
      <c r="AN216" s="112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</row>
    <row r="217" spans="2:107" s="5" customFormat="1" ht="30" customHeight="1" x14ac:dyDescent="0.2">
      <c r="B217" s="83"/>
      <c r="C217" s="86"/>
      <c r="D217" s="87"/>
      <c r="E217" s="89"/>
      <c r="F217" s="115"/>
      <c r="G217" s="116"/>
      <c r="H217" s="91"/>
      <c r="I217" s="94"/>
      <c r="J217" s="95"/>
      <c r="K217" s="81"/>
      <c r="L217" s="100"/>
      <c r="M217" s="101"/>
      <c r="N217" s="101"/>
      <c r="O217" s="102" t="str">
        <f t="shared" si="18"/>
        <v xml:space="preserve"> </v>
      </c>
      <c r="P217" s="100"/>
      <c r="Q217" s="101"/>
      <c r="R217" s="101"/>
      <c r="S217" s="102" t="str">
        <f t="shared" si="19"/>
        <v xml:space="preserve"> </v>
      </c>
      <c r="T217" s="104" t="str">
        <f t="shared" si="20"/>
        <v/>
      </c>
      <c r="U217" s="105" t="s">
        <v>131</v>
      </c>
      <c r="V217" s="149" t="str">
        <f>IF(H217=0," ",IF(E217="H",IF(AND(H217&gt;2006,H217&lt;2010),VLOOKUP(K217,Minimas!$A$15:$C$29,3),IF(AND(H217&gt;2009,H217&lt;2012),VLOOKUP(K217,Minimas!$A$15:$C$29,2),"ERREUR")),IF(AND(H217&gt;2006,H217&lt;2010),VLOOKUP(K217,Minimas!$H$15:J$29,3),IF(AND(H217&gt;2009,H217&lt;2012),VLOOKUP(K217,Minimas!$H$15:$J$29,2),"ERREUR"))))</f>
        <v xml:space="preserve"> </v>
      </c>
      <c r="W217" s="150" t="str">
        <f t="shared" si="21"/>
        <v/>
      </c>
      <c r="X217" s="42"/>
      <c r="Y217" s="42"/>
      <c r="Z217" s="5" t="str">
        <f t="shared" si="22"/>
        <v xml:space="preserve"> </v>
      </c>
      <c r="AA217" s="5" t="str">
        <f t="shared" si="23"/>
        <v xml:space="preserve"> </v>
      </c>
      <c r="AB217" s="40"/>
      <c r="AC217" s="40"/>
      <c r="AD217" s="40"/>
      <c r="AE217" s="111"/>
      <c r="AF217" s="111"/>
      <c r="AG217" s="111"/>
      <c r="AH217" s="111"/>
      <c r="AI217" s="111"/>
      <c r="AJ217" s="111"/>
      <c r="AK217" s="112"/>
      <c r="AL217" s="112"/>
      <c r="AM217" s="112"/>
      <c r="AN217" s="112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</row>
    <row r="218" spans="2:107" s="5" customFormat="1" ht="30" customHeight="1" x14ac:dyDescent="0.2">
      <c r="B218" s="83"/>
      <c r="C218" s="86"/>
      <c r="D218" s="87"/>
      <c r="E218" s="89"/>
      <c r="F218" s="115"/>
      <c r="G218" s="116"/>
      <c r="H218" s="91"/>
      <c r="I218" s="94"/>
      <c r="J218" s="95"/>
      <c r="K218" s="81"/>
      <c r="L218" s="100"/>
      <c r="M218" s="101"/>
      <c r="N218" s="101"/>
      <c r="O218" s="102" t="str">
        <f t="shared" si="18"/>
        <v xml:space="preserve"> </v>
      </c>
      <c r="P218" s="100"/>
      <c r="Q218" s="101"/>
      <c r="R218" s="101"/>
      <c r="S218" s="102" t="str">
        <f t="shared" si="19"/>
        <v xml:space="preserve"> </v>
      </c>
      <c r="T218" s="104" t="str">
        <f t="shared" si="20"/>
        <v/>
      </c>
      <c r="U218" s="105" t="s">
        <v>131</v>
      </c>
      <c r="V218" s="149" t="str">
        <f>IF(H218=0," ",IF(E218="H",IF(AND(H218&gt;2006,H218&lt;2010),VLOOKUP(K218,Minimas!$A$15:$C$29,3),IF(AND(H218&gt;2009,H218&lt;2012),VLOOKUP(K218,Minimas!$A$15:$C$29,2),"ERREUR")),IF(AND(H218&gt;2006,H218&lt;2010),VLOOKUP(K218,Minimas!$H$15:J$29,3),IF(AND(H218&gt;2009,H218&lt;2012),VLOOKUP(K218,Minimas!$H$15:$J$29,2),"ERREUR"))))</f>
        <v xml:space="preserve"> </v>
      </c>
      <c r="W218" s="150" t="str">
        <f t="shared" si="21"/>
        <v/>
      </c>
      <c r="X218" s="42"/>
      <c r="Y218" s="42"/>
      <c r="Z218" s="5" t="str">
        <f t="shared" si="22"/>
        <v xml:space="preserve"> </v>
      </c>
      <c r="AA218" s="5" t="str">
        <f t="shared" si="23"/>
        <v xml:space="preserve"> </v>
      </c>
      <c r="AB218" s="40"/>
      <c r="AC218" s="40"/>
      <c r="AD218" s="40"/>
      <c r="AE218" s="111"/>
      <c r="AF218" s="111"/>
      <c r="AG218" s="111"/>
      <c r="AH218" s="111"/>
      <c r="AI218" s="111"/>
      <c r="AJ218" s="111"/>
      <c r="AK218" s="112"/>
      <c r="AL218" s="112"/>
      <c r="AM218" s="112"/>
      <c r="AN218" s="112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</row>
    <row r="219" spans="2:107" s="5" customFormat="1" ht="30" customHeight="1" x14ac:dyDescent="0.2">
      <c r="B219" s="83"/>
      <c r="C219" s="86"/>
      <c r="D219" s="87"/>
      <c r="E219" s="89"/>
      <c r="F219" s="115"/>
      <c r="G219" s="116"/>
      <c r="H219" s="91"/>
      <c r="I219" s="94"/>
      <c r="J219" s="95"/>
      <c r="K219" s="81"/>
      <c r="L219" s="100"/>
      <c r="M219" s="101"/>
      <c r="N219" s="101"/>
      <c r="O219" s="102" t="str">
        <f t="shared" si="18"/>
        <v xml:space="preserve"> </v>
      </c>
      <c r="P219" s="100"/>
      <c r="Q219" s="101"/>
      <c r="R219" s="101"/>
      <c r="S219" s="102" t="str">
        <f t="shared" si="19"/>
        <v xml:space="preserve"> </v>
      </c>
      <c r="T219" s="104" t="str">
        <f t="shared" si="20"/>
        <v/>
      </c>
      <c r="U219" s="105" t="s">
        <v>131</v>
      </c>
      <c r="V219" s="149" t="str">
        <f>IF(H219=0," ",IF(E219="H",IF(AND(H219&gt;2006,H219&lt;2010),VLOOKUP(K219,Minimas!$A$15:$C$29,3),IF(AND(H219&gt;2009,H219&lt;2012),VLOOKUP(K219,Minimas!$A$15:$C$29,2),"ERREUR")),IF(AND(H219&gt;2006,H219&lt;2010),VLOOKUP(K219,Minimas!$H$15:J$29,3),IF(AND(H219&gt;2009,H219&lt;2012),VLOOKUP(K219,Minimas!$H$15:$J$29,2),"ERREUR"))))</f>
        <v xml:space="preserve"> </v>
      </c>
      <c r="W219" s="150" t="str">
        <f t="shared" si="21"/>
        <v/>
      </c>
      <c r="X219" s="42"/>
      <c r="Y219" s="42"/>
      <c r="Z219" s="5" t="str">
        <f t="shared" si="22"/>
        <v xml:space="preserve"> </v>
      </c>
      <c r="AA219" s="5" t="str">
        <f t="shared" si="23"/>
        <v xml:space="preserve"> </v>
      </c>
      <c r="AB219" s="40"/>
      <c r="AC219" s="40"/>
      <c r="AD219" s="40"/>
      <c r="AE219" s="111"/>
      <c r="AF219" s="111"/>
      <c r="AG219" s="111"/>
      <c r="AH219" s="111"/>
      <c r="AI219" s="111"/>
      <c r="AJ219" s="111"/>
      <c r="AK219" s="112"/>
      <c r="AL219" s="112"/>
      <c r="AM219" s="112"/>
      <c r="AN219" s="112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</row>
    <row r="220" spans="2:107" s="5" customFormat="1" ht="30" customHeight="1" x14ac:dyDescent="0.2">
      <c r="B220" s="83"/>
      <c r="C220" s="86"/>
      <c r="D220" s="87"/>
      <c r="E220" s="89"/>
      <c r="F220" s="115"/>
      <c r="G220" s="116"/>
      <c r="H220" s="91"/>
      <c r="I220" s="94"/>
      <c r="J220" s="95"/>
      <c r="K220" s="81"/>
      <c r="L220" s="100"/>
      <c r="M220" s="101"/>
      <c r="N220" s="101"/>
      <c r="O220" s="102" t="str">
        <f t="shared" si="18"/>
        <v xml:space="preserve"> </v>
      </c>
      <c r="P220" s="100"/>
      <c r="Q220" s="101"/>
      <c r="R220" s="101"/>
      <c r="S220" s="102" t="str">
        <f t="shared" si="19"/>
        <v xml:space="preserve"> </v>
      </c>
      <c r="T220" s="104" t="str">
        <f t="shared" si="20"/>
        <v/>
      </c>
      <c r="U220" s="105" t="s">
        <v>131</v>
      </c>
      <c r="V220" s="149" t="str">
        <f>IF(H220=0," ",IF(E220="H",IF(AND(H220&gt;2006,H220&lt;2010),VLOOKUP(K220,Minimas!$A$15:$C$29,3),IF(AND(H220&gt;2009,H220&lt;2012),VLOOKUP(K220,Minimas!$A$15:$C$29,2),"ERREUR")),IF(AND(H220&gt;2006,H220&lt;2010),VLOOKUP(K220,Minimas!$H$15:J$29,3),IF(AND(H220&gt;2009,H220&lt;2012),VLOOKUP(K220,Minimas!$H$15:$J$29,2),"ERREUR"))))</f>
        <v xml:space="preserve"> </v>
      </c>
      <c r="W220" s="150" t="str">
        <f t="shared" si="21"/>
        <v/>
      </c>
      <c r="X220" s="42"/>
      <c r="Y220" s="42"/>
      <c r="Z220" s="5" t="str">
        <f t="shared" si="22"/>
        <v xml:space="preserve"> </v>
      </c>
      <c r="AA220" s="5" t="str">
        <f t="shared" si="23"/>
        <v xml:space="preserve"> </v>
      </c>
      <c r="AB220" s="40"/>
      <c r="AC220" s="40"/>
      <c r="AD220" s="40"/>
      <c r="AE220" s="111"/>
      <c r="AF220" s="111"/>
      <c r="AG220" s="111"/>
      <c r="AH220" s="111"/>
      <c r="AI220" s="111"/>
      <c r="AJ220" s="111"/>
      <c r="AK220" s="112"/>
      <c r="AL220" s="112"/>
      <c r="AM220" s="112"/>
      <c r="AN220" s="112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2:107" s="5" customFormat="1" ht="30" customHeight="1" x14ac:dyDescent="0.2">
      <c r="B221" s="83"/>
      <c r="C221" s="86"/>
      <c r="D221" s="87"/>
      <c r="E221" s="89"/>
      <c r="F221" s="115"/>
      <c r="G221" s="116"/>
      <c r="H221" s="91"/>
      <c r="I221" s="94"/>
      <c r="J221" s="95"/>
      <c r="K221" s="81"/>
      <c r="L221" s="100"/>
      <c r="M221" s="101"/>
      <c r="N221" s="101"/>
      <c r="O221" s="102" t="str">
        <f t="shared" si="18"/>
        <v xml:space="preserve"> </v>
      </c>
      <c r="P221" s="100"/>
      <c r="Q221" s="101"/>
      <c r="R221" s="101"/>
      <c r="S221" s="102" t="str">
        <f t="shared" si="19"/>
        <v xml:space="preserve"> </v>
      </c>
      <c r="T221" s="104" t="str">
        <f t="shared" si="20"/>
        <v/>
      </c>
      <c r="U221" s="105" t="s">
        <v>131</v>
      </c>
      <c r="V221" s="149" t="str">
        <f>IF(H221=0," ",IF(E221="H",IF(AND(H221&gt;2006,H221&lt;2010),VLOOKUP(K221,Minimas!$A$15:$C$29,3),IF(AND(H221&gt;2009,H221&lt;2012),VLOOKUP(K221,Minimas!$A$15:$C$29,2),"ERREUR")),IF(AND(H221&gt;2006,H221&lt;2010),VLOOKUP(K221,Minimas!$H$15:J$29,3),IF(AND(H221&gt;2009,H221&lt;2012),VLOOKUP(K221,Minimas!$H$15:$J$29,2),"ERREUR"))))</f>
        <v xml:space="preserve"> </v>
      </c>
      <c r="W221" s="150" t="str">
        <f t="shared" si="21"/>
        <v/>
      </c>
      <c r="X221" s="42"/>
      <c r="Y221" s="42"/>
      <c r="Z221" s="5" t="str">
        <f t="shared" si="22"/>
        <v xml:space="preserve"> </v>
      </c>
      <c r="AA221" s="5" t="str">
        <f t="shared" si="23"/>
        <v xml:space="preserve"> </v>
      </c>
      <c r="AB221" s="40"/>
      <c r="AC221" s="40"/>
      <c r="AD221" s="40"/>
      <c r="AE221" s="111"/>
      <c r="AF221" s="111"/>
      <c r="AG221" s="111"/>
      <c r="AH221" s="111"/>
      <c r="AI221" s="111"/>
      <c r="AJ221" s="111"/>
      <c r="AK221" s="112"/>
      <c r="AL221" s="112"/>
      <c r="AM221" s="112"/>
      <c r="AN221" s="112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</row>
    <row r="222" spans="2:107" s="5" customFormat="1" ht="30" customHeight="1" x14ac:dyDescent="0.2">
      <c r="B222" s="83"/>
      <c r="C222" s="86"/>
      <c r="D222" s="87"/>
      <c r="E222" s="89"/>
      <c r="F222" s="115"/>
      <c r="G222" s="116"/>
      <c r="H222" s="91"/>
      <c r="I222" s="94"/>
      <c r="J222" s="95"/>
      <c r="K222" s="81"/>
      <c r="L222" s="100"/>
      <c r="M222" s="101"/>
      <c r="N222" s="101"/>
      <c r="O222" s="102" t="str">
        <f t="shared" si="18"/>
        <v xml:space="preserve"> </v>
      </c>
      <c r="P222" s="100"/>
      <c r="Q222" s="101"/>
      <c r="R222" s="101"/>
      <c r="S222" s="102" t="str">
        <f t="shared" si="19"/>
        <v xml:space="preserve"> </v>
      </c>
      <c r="T222" s="104" t="str">
        <f t="shared" si="20"/>
        <v/>
      </c>
      <c r="U222" s="105" t="s">
        <v>131</v>
      </c>
      <c r="V222" s="149" t="str">
        <f>IF(H222=0," ",IF(E222="H",IF(AND(H222&gt;2006,H222&lt;2010),VLOOKUP(K222,Minimas!$A$15:$C$29,3),IF(AND(H222&gt;2009,H222&lt;2012),VLOOKUP(K222,Minimas!$A$15:$C$29,2),"ERREUR")),IF(AND(H222&gt;2006,H222&lt;2010),VLOOKUP(K222,Minimas!$H$15:J$29,3),IF(AND(H222&gt;2009,H222&lt;2012),VLOOKUP(K222,Minimas!$H$15:$J$29,2),"ERREUR"))))</f>
        <v xml:space="preserve"> </v>
      </c>
      <c r="W222" s="150" t="str">
        <f t="shared" si="21"/>
        <v/>
      </c>
      <c r="X222" s="42"/>
      <c r="Y222" s="42"/>
      <c r="Z222" s="5" t="str">
        <f t="shared" si="22"/>
        <v xml:space="preserve"> </v>
      </c>
      <c r="AA222" s="5" t="str">
        <f t="shared" si="23"/>
        <v xml:space="preserve"> </v>
      </c>
      <c r="AB222" s="40"/>
      <c r="AC222" s="40"/>
      <c r="AD222" s="40"/>
      <c r="AE222" s="111"/>
      <c r="AF222" s="111"/>
      <c r="AG222" s="111"/>
      <c r="AH222" s="111"/>
      <c r="AI222" s="111"/>
      <c r="AJ222" s="111"/>
      <c r="AK222" s="112"/>
      <c r="AL222" s="112"/>
      <c r="AM222" s="112"/>
      <c r="AN222" s="112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</row>
    <row r="223" spans="2:107" s="5" customFormat="1" ht="30" customHeight="1" x14ac:dyDescent="0.2">
      <c r="B223" s="83"/>
      <c r="C223" s="86"/>
      <c r="D223" s="87"/>
      <c r="E223" s="89"/>
      <c r="F223" s="115"/>
      <c r="G223" s="116"/>
      <c r="H223" s="91"/>
      <c r="I223" s="94"/>
      <c r="J223" s="95"/>
      <c r="K223" s="81"/>
      <c r="L223" s="100"/>
      <c r="M223" s="101"/>
      <c r="N223" s="101"/>
      <c r="O223" s="102" t="str">
        <f t="shared" si="18"/>
        <v xml:space="preserve"> </v>
      </c>
      <c r="P223" s="100"/>
      <c r="Q223" s="101"/>
      <c r="R223" s="101"/>
      <c r="S223" s="102" t="str">
        <f t="shared" si="19"/>
        <v xml:space="preserve"> </v>
      </c>
      <c r="T223" s="104" t="str">
        <f t="shared" si="20"/>
        <v/>
      </c>
      <c r="U223" s="105" t="s">
        <v>131</v>
      </c>
      <c r="V223" s="149" t="str">
        <f>IF(H223=0," ",IF(E223="H",IF(AND(H223&gt;2006,H223&lt;2010),VLOOKUP(K223,Minimas!$A$15:$C$29,3),IF(AND(H223&gt;2009,H223&lt;2012),VLOOKUP(K223,Minimas!$A$15:$C$29,2),"ERREUR")),IF(AND(H223&gt;2006,H223&lt;2010),VLOOKUP(K223,Minimas!$H$15:J$29,3),IF(AND(H223&gt;2009,H223&lt;2012),VLOOKUP(K223,Minimas!$H$15:$J$29,2),"ERREUR"))))</f>
        <v xml:space="preserve"> </v>
      </c>
      <c r="W223" s="150" t="str">
        <f t="shared" si="21"/>
        <v/>
      </c>
      <c r="X223" s="42"/>
      <c r="Y223" s="42"/>
      <c r="Z223" s="5" t="str">
        <f t="shared" si="22"/>
        <v xml:space="preserve"> </v>
      </c>
      <c r="AA223" s="5" t="str">
        <f t="shared" si="23"/>
        <v xml:space="preserve"> </v>
      </c>
      <c r="AB223" s="40"/>
      <c r="AC223" s="40"/>
      <c r="AD223" s="40"/>
      <c r="AE223" s="111"/>
      <c r="AF223" s="111"/>
      <c r="AG223" s="111"/>
      <c r="AH223" s="111"/>
      <c r="AI223" s="111"/>
      <c r="AJ223" s="111"/>
      <c r="AK223" s="112"/>
      <c r="AL223" s="112"/>
      <c r="AM223" s="112"/>
      <c r="AN223" s="112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</row>
    <row r="224" spans="2:107" s="5" customFormat="1" ht="30" customHeight="1" x14ac:dyDescent="0.2">
      <c r="B224" s="83"/>
      <c r="C224" s="86"/>
      <c r="D224" s="87"/>
      <c r="E224" s="89"/>
      <c r="F224" s="115"/>
      <c r="G224" s="116"/>
      <c r="H224" s="91"/>
      <c r="I224" s="94"/>
      <c r="J224" s="95"/>
      <c r="K224" s="81"/>
      <c r="L224" s="100"/>
      <c r="M224" s="101"/>
      <c r="N224" s="101"/>
      <c r="O224" s="102" t="str">
        <f t="shared" si="18"/>
        <v xml:space="preserve"> </v>
      </c>
      <c r="P224" s="100"/>
      <c r="Q224" s="101"/>
      <c r="R224" s="101"/>
      <c r="S224" s="102" t="str">
        <f t="shared" si="19"/>
        <v xml:space="preserve"> </v>
      </c>
      <c r="T224" s="104" t="str">
        <f t="shared" si="20"/>
        <v/>
      </c>
      <c r="U224" s="105" t="s">
        <v>131</v>
      </c>
      <c r="V224" s="149" t="str">
        <f>IF(H224=0," ",IF(E224="H",IF(AND(H224&gt;2006,H224&lt;2010),VLOOKUP(K224,Minimas!$A$15:$C$29,3),IF(AND(H224&gt;2009,H224&lt;2012),VLOOKUP(K224,Minimas!$A$15:$C$29,2),"ERREUR")),IF(AND(H224&gt;2006,H224&lt;2010),VLOOKUP(K224,Minimas!$H$15:J$29,3),IF(AND(H224&gt;2009,H224&lt;2012),VLOOKUP(K224,Minimas!$H$15:$J$29,2),"ERREUR"))))</f>
        <v xml:space="preserve"> </v>
      </c>
      <c r="W224" s="150" t="str">
        <f t="shared" si="21"/>
        <v/>
      </c>
      <c r="X224" s="42"/>
      <c r="Y224" s="42"/>
      <c r="Z224" s="5" t="str">
        <f t="shared" si="22"/>
        <v xml:space="preserve"> </v>
      </c>
      <c r="AA224" s="5" t="str">
        <f t="shared" si="23"/>
        <v xml:space="preserve"> </v>
      </c>
      <c r="AB224" s="40"/>
      <c r="AC224" s="40"/>
      <c r="AD224" s="40"/>
      <c r="AE224" s="111"/>
      <c r="AF224" s="111"/>
      <c r="AG224" s="111"/>
      <c r="AH224" s="111"/>
      <c r="AI224" s="111"/>
      <c r="AJ224" s="111"/>
      <c r="AK224" s="112"/>
      <c r="AL224" s="112"/>
      <c r="AM224" s="112"/>
      <c r="AN224" s="112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</row>
    <row r="225" spans="2:107" s="5" customFormat="1" ht="30" customHeight="1" x14ac:dyDescent="0.2">
      <c r="B225" s="83"/>
      <c r="C225" s="86"/>
      <c r="D225" s="87"/>
      <c r="E225" s="89"/>
      <c r="F225" s="115"/>
      <c r="G225" s="116"/>
      <c r="H225" s="91"/>
      <c r="I225" s="94"/>
      <c r="J225" s="95"/>
      <c r="K225" s="81"/>
      <c r="L225" s="100"/>
      <c r="M225" s="101"/>
      <c r="N225" s="101"/>
      <c r="O225" s="102" t="str">
        <f t="shared" si="18"/>
        <v xml:space="preserve"> </v>
      </c>
      <c r="P225" s="100"/>
      <c r="Q225" s="101"/>
      <c r="R225" s="101"/>
      <c r="S225" s="102" t="str">
        <f t="shared" si="19"/>
        <v xml:space="preserve"> </v>
      </c>
      <c r="T225" s="104" t="str">
        <f t="shared" si="20"/>
        <v/>
      </c>
      <c r="U225" s="105" t="s">
        <v>131</v>
      </c>
      <c r="V225" s="149" t="str">
        <f>IF(H225=0," ",IF(E225="H",IF(AND(H225&gt;2006,H225&lt;2010),VLOOKUP(K225,Minimas!$A$15:$C$29,3),IF(AND(H225&gt;2009,H225&lt;2012),VLOOKUP(K225,Minimas!$A$15:$C$29,2),"ERREUR")),IF(AND(H225&gt;2006,H225&lt;2010),VLOOKUP(K225,Minimas!$H$15:J$29,3),IF(AND(H225&gt;2009,H225&lt;2012),VLOOKUP(K225,Minimas!$H$15:$J$29,2),"ERREUR"))))</f>
        <v xml:space="preserve"> </v>
      </c>
      <c r="W225" s="150" t="str">
        <f t="shared" si="21"/>
        <v/>
      </c>
      <c r="X225" s="42"/>
      <c r="Y225" s="42"/>
      <c r="Z225" s="5" t="str">
        <f t="shared" si="22"/>
        <v xml:space="preserve"> </v>
      </c>
      <c r="AA225" s="5" t="str">
        <f t="shared" si="23"/>
        <v xml:space="preserve"> </v>
      </c>
      <c r="AB225" s="40"/>
      <c r="AC225" s="40"/>
      <c r="AD225" s="40"/>
      <c r="AE225" s="111"/>
      <c r="AF225" s="111"/>
      <c r="AG225" s="111"/>
      <c r="AH225" s="111"/>
      <c r="AI225" s="111"/>
      <c r="AJ225" s="111"/>
      <c r="AK225" s="112"/>
      <c r="AL225" s="112"/>
      <c r="AM225" s="112"/>
      <c r="AN225" s="112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</row>
    <row r="226" spans="2:107" s="5" customFormat="1" ht="30" customHeight="1" x14ac:dyDescent="0.2">
      <c r="B226" s="83"/>
      <c r="C226" s="86"/>
      <c r="D226" s="87"/>
      <c r="E226" s="89"/>
      <c r="F226" s="115"/>
      <c r="G226" s="116"/>
      <c r="H226" s="91"/>
      <c r="I226" s="94"/>
      <c r="J226" s="95"/>
      <c r="K226" s="81"/>
      <c r="L226" s="100"/>
      <c r="M226" s="101"/>
      <c r="N226" s="101"/>
      <c r="O226" s="102" t="str">
        <f t="shared" si="18"/>
        <v xml:space="preserve"> </v>
      </c>
      <c r="P226" s="100"/>
      <c r="Q226" s="101"/>
      <c r="R226" s="101"/>
      <c r="S226" s="102" t="str">
        <f t="shared" si="19"/>
        <v xml:space="preserve"> </v>
      </c>
      <c r="T226" s="104" t="str">
        <f t="shared" si="20"/>
        <v/>
      </c>
      <c r="U226" s="105" t="s">
        <v>131</v>
      </c>
      <c r="V226" s="149" t="str">
        <f>IF(H226=0," ",IF(E226="H",IF(AND(H226&gt;2006,H226&lt;2010),VLOOKUP(K226,Minimas!$A$15:$C$29,3),IF(AND(H226&gt;2009,H226&lt;2012),VLOOKUP(K226,Minimas!$A$15:$C$29,2),"ERREUR")),IF(AND(H226&gt;2006,H226&lt;2010),VLOOKUP(K226,Minimas!$H$15:J$29,3),IF(AND(H226&gt;2009,H226&lt;2012),VLOOKUP(K226,Minimas!$H$15:$J$29,2),"ERREUR"))))</f>
        <v xml:space="preserve"> </v>
      </c>
      <c r="W226" s="150" t="str">
        <f t="shared" si="21"/>
        <v/>
      </c>
      <c r="X226" s="42"/>
      <c r="Y226" s="42"/>
      <c r="Z226" s="5" t="str">
        <f t="shared" si="22"/>
        <v xml:space="preserve"> </v>
      </c>
      <c r="AA226" s="5" t="str">
        <f t="shared" si="23"/>
        <v xml:space="preserve"> </v>
      </c>
      <c r="AB226" s="40"/>
      <c r="AC226" s="40"/>
      <c r="AD226" s="40"/>
      <c r="AE226" s="111"/>
      <c r="AF226" s="111"/>
      <c r="AG226" s="111"/>
      <c r="AH226" s="111"/>
      <c r="AI226" s="111"/>
      <c r="AJ226" s="111"/>
      <c r="AK226" s="112"/>
      <c r="AL226" s="112"/>
      <c r="AM226" s="112"/>
      <c r="AN226" s="112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</row>
    <row r="227" spans="2:107" s="5" customFormat="1" ht="30" customHeight="1" x14ac:dyDescent="0.2">
      <c r="B227" s="83"/>
      <c r="C227" s="86"/>
      <c r="D227" s="87"/>
      <c r="E227" s="89"/>
      <c r="F227" s="115"/>
      <c r="G227" s="116"/>
      <c r="H227" s="91"/>
      <c r="I227" s="94"/>
      <c r="J227" s="95"/>
      <c r="K227" s="81"/>
      <c r="L227" s="100"/>
      <c r="M227" s="101"/>
      <c r="N227" s="101"/>
      <c r="O227" s="102" t="str">
        <f t="shared" si="18"/>
        <v xml:space="preserve"> </v>
      </c>
      <c r="P227" s="100"/>
      <c r="Q227" s="101"/>
      <c r="R227" s="101"/>
      <c r="S227" s="102" t="str">
        <f t="shared" si="19"/>
        <v xml:space="preserve"> </v>
      </c>
      <c r="T227" s="104" t="str">
        <f t="shared" si="20"/>
        <v/>
      </c>
      <c r="U227" s="105" t="s">
        <v>131</v>
      </c>
      <c r="V227" s="149" t="str">
        <f>IF(H227=0," ",IF(E227="H",IF(AND(H227&gt;2006,H227&lt;2010),VLOOKUP(K227,Minimas!$A$15:$C$29,3),IF(AND(H227&gt;2009,H227&lt;2012),VLOOKUP(K227,Minimas!$A$15:$C$29,2),"ERREUR")),IF(AND(H227&gt;2006,H227&lt;2010),VLOOKUP(K227,Minimas!$H$15:J$29,3),IF(AND(H227&gt;2009,H227&lt;2012),VLOOKUP(K227,Minimas!$H$15:$J$29,2),"ERREUR"))))</f>
        <v xml:space="preserve"> </v>
      </c>
      <c r="W227" s="150" t="str">
        <f t="shared" si="21"/>
        <v/>
      </c>
      <c r="X227" s="42"/>
      <c r="Y227" s="42"/>
      <c r="Z227" s="5" t="str">
        <f t="shared" si="22"/>
        <v xml:space="preserve"> </v>
      </c>
      <c r="AA227" s="5" t="str">
        <f t="shared" si="23"/>
        <v xml:space="preserve"> </v>
      </c>
      <c r="AB227" s="40"/>
      <c r="AC227" s="40"/>
      <c r="AD227" s="40"/>
      <c r="AE227" s="111"/>
      <c r="AF227" s="111"/>
      <c r="AG227" s="111"/>
      <c r="AH227" s="111"/>
      <c r="AI227" s="111"/>
      <c r="AJ227" s="111"/>
      <c r="AK227" s="112"/>
      <c r="AL227" s="112"/>
      <c r="AM227" s="112"/>
      <c r="AN227" s="112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</row>
    <row r="228" spans="2:107" s="5" customFormat="1" ht="30" customHeight="1" x14ac:dyDescent="0.2">
      <c r="B228" s="83"/>
      <c r="C228" s="86"/>
      <c r="D228" s="87"/>
      <c r="E228" s="89"/>
      <c r="F228" s="115"/>
      <c r="G228" s="116"/>
      <c r="H228" s="91"/>
      <c r="I228" s="94"/>
      <c r="J228" s="95"/>
      <c r="K228" s="81"/>
      <c r="L228" s="100"/>
      <c r="M228" s="101"/>
      <c r="N228" s="101"/>
      <c r="O228" s="102" t="str">
        <f t="shared" si="18"/>
        <v xml:space="preserve"> </v>
      </c>
      <c r="P228" s="100"/>
      <c r="Q228" s="101"/>
      <c r="R228" s="101"/>
      <c r="S228" s="102" t="str">
        <f t="shared" si="19"/>
        <v xml:space="preserve"> </v>
      </c>
      <c r="T228" s="104" t="str">
        <f t="shared" si="20"/>
        <v/>
      </c>
      <c r="U228" s="105" t="s">
        <v>131</v>
      </c>
      <c r="V228" s="149" t="str">
        <f>IF(H228=0," ",IF(E228="H",IF(AND(H228&gt;2006,H228&lt;2010),VLOOKUP(K228,Minimas!$A$15:$C$29,3),IF(AND(H228&gt;2009,H228&lt;2012),VLOOKUP(K228,Minimas!$A$15:$C$29,2),"ERREUR")),IF(AND(H228&gt;2006,H228&lt;2010),VLOOKUP(K228,Minimas!$H$15:J$29,3),IF(AND(H228&gt;2009,H228&lt;2012),VLOOKUP(K228,Minimas!$H$15:$J$29,2),"ERREUR"))))</f>
        <v xml:space="preserve"> </v>
      </c>
      <c r="W228" s="150" t="str">
        <f t="shared" si="21"/>
        <v/>
      </c>
      <c r="X228" s="42"/>
      <c r="Y228" s="42"/>
      <c r="Z228" s="5" t="str">
        <f t="shared" si="22"/>
        <v xml:space="preserve"> </v>
      </c>
      <c r="AA228" s="5" t="str">
        <f t="shared" si="23"/>
        <v xml:space="preserve"> </v>
      </c>
      <c r="AB228" s="40"/>
      <c r="AC228" s="40"/>
      <c r="AD228" s="40"/>
      <c r="AE228" s="111"/>
      <c r="AF228" s="111"/>
      <c r="AG228" s="111"/>
      <c r="AH228" s="111"/>
      <c r="AI228" s="111"/>
      <c r="AJ228" s="111"/>
      <c r="AK228" s="112"/>
      <c r="AL228" s="112"/>
      <c r="AM228" s="112"/>
      <c r="AN228" s="112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</row>
    <row r="229" spans="2:107" s="5" customFormat="1" ht="30" customHeight="1" x14ac:dyDescent="0.2">
      <c r="B229" s="83"/>
      <c r="C229" s="86"/>
      <c r="D229" s="87"/>
      <c r="E229" s="89"/>
      <c r="F229" s="115"/>
      <c r="G229" s="116"/>
      <c r="H229" s="91"/>
      <c r="I229" s="94"/>
      <c r="J229" s="95"/>
      <c r="K229" s="81"/>
      <c r="L229" s="100"/>
      <c r="M229" s="101"/>
      <c r="N229" s="101"/>
      <c r="O229" s="102" t="str">
        <f t="shared" si="18"/>
        <v xml:space="preserve"> </v>
      </c>
      <c r="P229" s="100"/>
      <c r="Q229" s="101"/>
      <c r="R229" s="101"/>
      <c r="S229" s="102" t="str">
        <f t="shared" si="19"/>
        <v xml:space="preserve"> </v>
      </c>
      <c r="T229" s="104" t="str">
        <f t="shared" si="20"/>
        <v/>
      </c>
      <c r="U229" s="105" t="s">
        <v>131</v>
      </c>
      <c r="V229" s="149" t="str">
        <f>IF(H229=0," ",IF(E229="H",IF(AND(H229&gt;2006,H229&lt;2010),VLOOKUP(K229,Minimas!$A$15:$C$29,3),IF(AND(H229&gt;2009,H229&lt;2012),VLOOKUP(K229,Minimas!$A$15:$C$29,2),"ERREUR")),IF(AND(H229&gt;2006,H229&lt;2010),VLOOKUP(K229,Minimas!$H$15:J$29,3),IF(AND(H229&gt;2009,H229&lt;2012),VLOOKUP(K229,Minimas!$H$15:$J$29,2),"ERREUR"))))</f>
        <v xml:space="preserve"> </v>
      </c>
      <c r="W229" s="150" t="str">
        <f t="shared" si="21"/>
        <v/>
      </c>
      <c r="X229" s="42"/>
      <c r="Y229" s="42"/>
      <c r="Z229" s="5" t="str">
        <f t="shared" si="22"/>
        <v xml:space="preserve"> </v>
      </c>
      <c r="AA229" s="5" t="str">
        <f t="shared" si="23"/>
        <v xml:space="preserve"> </v>
      </c>
      <c r="AB229" s="40"/>
      <c r="AC229" s="40"/>
      <c r="AD229" s="40"/>
      <c r="AE229" s="111"/>
      <c r="AF229" s="111"/>
      <c r="AG229" s="111"/>
      <c r="AH229" s="111"/>
      <c r="AI229" s="111"/>
      <c r="AJ229" s="111"/>
      <c r="AK229" s="112"/>
      <c r="AL229" s="112"/>
      <c r="AM229" s="112"/>
      <c r="AN229" s="112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</row>
    <row r="230" spans="2:107" s="5" customFormat="1" ht="30" customHeight="1" x14ac:dyDescent="0.2">
      <c r="B230" s="83"/>
      <c r="C230" s="86"/>
      <c r="D230" s="87"/>
      <c r="E230" s="89"/>
      <c r="F230" s="115"/>
      <c r="G230" s="116"/>
      <c r="H230" s="91"/>
      <c r="I230" s="94"/>
      <c r="J230" s="95"/>
      <c r="K230" s="81"/>
      <c r="L230" s="100"/>
      <c r="M230" s="101"/>
      <c r="N230" s="101"/>
      <c r="O230" s="102" t="str">
        <f t="shared" si="18"/>
        <v xml:space="preserve"> </v>
      </c>
      <c r="P230" s="100"/>
      <c r="Q230" s="101"/>
      <c r="R230" s="101"/>
      <c r="S230" s="102" t="str">
        <f t="shared" si="19"/>
        <v xml:space="preserve"> </v>
      </c>
      <c r="T230" s="104" t="str">
        <f t="shared" si="20"/>
        <v/>
      </c>
      <c r="U230" s="105" t="s">
        <v>131</v>
      </c>
      <c r="V230" s="149" t="str">
        <f>IF(H230=0," ",IF(E230="H",IF(AND(H230&gt;2006,H230&lt;2010),VLOOKUP(K230,Minimas!$A$15:$C$29,3),IF(AND(H230&gt;2009,H230&lt;2012),VLOOKUP(K230,Minimas!$A$15:$C$29,2),"ERREUR")),IF(AND(H230&gt;2006,H230&lt;2010),VLOOKUP(K230,Minimas!$H$15:J$29,3),IF(AND(H230&gt;2009,H230&lt;2012),VLOOKUP(K230,Minimas!$H$15:$J$29,2),"ERREUR"))))</f>
        <v xml:space="preserve"> </v>
      </c>
      <c r="W230" s="150" t="str">
        <f t="shared" si="21"/>
        <v/>
      </c>
      <c r="X230" s="42"/>
      <c r="Y230" s="42"/>
      <c r="Z230" s="5" t="str">
        <f t="shared" si="22"/>
        <v xml:space="preserve"> </v>
      </c>
      <c r="AA230" s="5" t="str">
        <f t="shared" si="23"/>
        <v xml:space="preserve"> </v>
      </c>
      <c r="AB230" s="40"/>
      <c r="AC230" s="40"/>
      <c r="AD230" s="40"/>
      <c r="AE230" s="111"/>
      <c r="AF230" s="111"/>
      <c r="AG230" s="111"/>
      <c r="AH230" s="111"/>
      <c r="AI230" s="111"/>
      <c r="AJ230" s="111"/>
      <c r="AK230" s="112"/>
      <c r="AL230" s="112"/>
      <c r="AM230" s="112"/>
      <c r="AN230" s="112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</row>
    <row r="231" spans="2:107" s="5" customFormat="1" ht="30" customHeight="1" x14ac:dyDescent="0.2">
      <c r="B231" s="83"/>
      <c r="C231" s="86"/>
      <c r="D231" s="87"/>
      <c r="E231" s="89"/>
      <c r="F231" s="115"/>
      <c r="G231" s="116"/>
      <c r="H231" s="91"/>
      <c r="I231" s="94"/>
      <c r="J231" s="95"/>
      <c r="K231" s="81"/>
      <c r="L231" s="100"/>
      <c r="M231" s="101"/>
      <c r="N231" s="101"/>
      <c r="O231" s="102" t="str">
        <f t="shared" si="18"/>
        <v xml:space="preserve"> </v>
      </c>
      <c r="P231" s="100"/>
      <c r="Q231" s="101"/>
      <c r="R231" s="101"/>
      <c r="S231" s="102" t="str">
        <f t="shared" si="19"/>
        <v xml:space="preserve"> </v>
      </c>
      <c r="T231" s="104" t="str">
        <f t="shared" si="20"/>
        <v/>
      </c>
      <c r="U231" s="105" t="s">
        <v>131</v>
      </c>
      <c r="V231" s="149" t="str">
        <f>IF(H231=0," ",IF(E231="H",IF(AND(H231&gt;2006,H231&lt;2010),VLOOKUP(K231,Minimas!$A$15:$C$29,3),IF(AND(H231&gt;2009,H231&lt;2012),VLOOKUP(K231,Minimas!$A$15:$C$29,2),"ERREUR")),IF(AND(H231&gt;2006,H231&lt;2010),VLOOKUP(K231,Minimas!$H$15:J$29,3),IF(AND(H231&gt;2009,H231&lt;2012),VLOOKUP(K231,Minimas!$H$15:$J$29,2),"ERREUR"))))</f>
        <v xml:space="preserve"> </v>
      </c>
      <c r="W231" s="150" t="str">
        <f t="shared" si="21"/>
        <v/>
      </c>
      <c r="X231" s="42"/>
      <c r="Y231" s="42"/>
      <c r="Z231" s="5" t="str">
        <f t="shared" si="22"/>
        <v xml:space="preserve"> </v>
      </c>
      <c r="AA231" s="5" t="str">
        <f t="shared" si="23"/>
        <v xml:space="preserve"> </v>
      </c>
      <c r="AB231" s="40"/>
      <c r="AC231" s="40"/>
      <c r="AD231" s="40"/>
      <c r="AE231" s="111"/>
      <c r="AF231" s="111"/>
      <c r="AG231" s="111"/>
      <c r="AH231" s="111"/>
      <c r="AI231" s="111"/>
      <c r="AJ231" s="111"/>
      <c r="AK231" s="112"/>
      <c r="AL231" s="112"/>
      <c r="AM231" s="112"/>
      <c r="AN231" s="112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</row>
    <row r="232" spans="2:107" s="5" customFormat="1" ht="30" customHeight="1" x14ac:dyDescent="0.2">
      <c r="B232" s="83"/>
      <c r="C232" s="86"/>
      <c r="D232" s="87"/>
      <c r="E232" s="89"/>
      <c r="F232" s="115"/>
      <c r="G232" s="116"/>
      <c r="H232" s="91"/>
      <c r="I232" s="94"/>
      <c r="J232" s="95"/>
      <c r="K232" s="81"/>
      <c r="L232" s="100"/>
      <c r="M232" s="101"/>
      <c r="N232" s="101"/>
      <c r="O232" s="102" t="str">
        <f t="shared" si="18"/>
        <v xml:space="preserve"> </v>
      </c>
      <c r="P232" s="100"/>
      <c r="Q232" s="101"/>
      <c r="R232" s="101"/>
      <c r="S232" s="102" t="str">
        <f t="shared" si="19"/>
        <v xml:space="preserve"> </v>
      </c>
      <c r="T232" s="104" t="str">
        <f t="shared" si="20"/>
        <v/>
      </c>
      <c r="U232" s="105" t="s">
        <v>131</v>
      </c>
      <c r="V232" s="149" t="str">
        <f>IF(H232=0," ",IF(E232="H",IF(AND(H232&gt;2006,H232&lt;2010),VLOOKUP(K232,Minimas!$A$15:$C$29,3),IF(AND(H232&gt;2009,H232&lt;2012),VLOOKUP(K232,Minimas!$A$15:$C$29,2),"ERREUR")),IF(AND(H232&gt;2006,H232&lt;2010),VLOOKUP(K232,Minimas!$H$15:J$29,3),IF(AND(H232&gt;2009,H232&lt;2012),VLOOKUP(K232,Minimas!$H$15:$J$29,2),"ERREUR"))))</f>
        <v xml:space="preserve"> </v>
      </c>
      <c r="W232" s="150" t="str">
        <f t="shared" si="21"/>
        <v/>
      </c>
      <c r="X232" s="42"/>
      <c r="Y232" s="42"/>
      <c r="Z232" s="5" t="str">
        <f t="shared" si="22"/>
        <v xml:space="preserve"> </v>
      </c>
      <c r="AA232" s="5" t="str">
        <f t="shared" si="23"/>
        <v xml:space="preserve"> </v>
      </c>
      <c r="AB232" s="40"/>
      <c r="AC232" s="40"/>
      <c r="AD232" s="40"/>
      <c r="AE232" s="111"/>
      <c r="AF232" s="111"/>
      <c r="AG232" s="111"/>
      <c r="AH232" s="111"/>
      <c r="AI232" s="111"/>
      <c r="AJ232" s="111"/>
      <c r="AK232" s="112"/>
      <c r="AL232" s="112"/>
      <c r="AM232" s="112"/>
      <c r="AN232" s="112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</row>
    <row r="233" spans="2:107" s="5" customFormat="1" ht="30" customHeight="1" x14ac:dyDescent="0.2">
      <c r="B233" s="83"/>
      <c r="C233" s="86"/>
      <c r="D233" s="87"/>
      <c r="E233" s="89"/>
      <c r="F233" s="115"/>
      <c r="G233" s="116"/>
      <c r="H233" s="91"/>
      <c r="I233" s="94"/>
      <c r="J233" s="95"/>
      <c r="K233" s="81"/>
      <c r="L233" s="100"/>
      <c r="M233" s="101"/>
      <c r="N233" s="101"/>
      <c r="O233" s="102" t="str">
        <f t="shared" si="18"/>
        <v xml:space="preserve"> </v>
      </c>
      <c r="P233" s="100"/>
      <c r="Q233" s="101"/>
      <c r="R233" s="101"/>
      <c r="S233" s="102" t="str">
        <f t="shared" si="19"/>
        <v xml:space="preserve"> </v>
      </c>
      <c r="T233" s="104" t="str">
        <f t="shared" si="20"/>
        <v/>
      </c>
      <c r="U233" s="105" t="s">
        <v>131</v>
      </c>
      <c r="V233" s="149" t="str">
        <f>IF(H233=0," ",IF(E233="H",IF(AND(H233&gt;2006,H233&lt;2010),VLOOKUP(K233,Minimas!$A$15:$C$29,3),IF(AND(H233&gt;2009,H233&lt;2012),VLOOKUP(K233,Minimas!$A$15:$C$29,2),"ERREUR")),IF(AND(H233&gt;2006,H233&lt;2010),VLOOKUP(K233,Minimas!$H$15:J$29,3),IF(AND(H233&gt;2009,H233&lt;2012),VLOOKUP(K233,Minimas!$H$15:$J$29,2),"ERREUR"))))</f>
        <v xml:space="preserve"> </v>
      </c>
      <c r="W233" s="150" t="str">
        <f t="shared" si="21"/>
        <v/>
      </c>
      <c r="X233" s="42"/>
      <c r="Y233" s="42"/>
      <c r="Z233" s="5" t="str">
        <f t="shared" si="22"/>
        <v xml:space="preserve"> </v>
      </c>
      <c r="AA233" s="5" t="str">
        <f t="shared" si="23"/>
        <v xml:space="preserve"> </v>
      </c>
      <c r="AB233" s="40"/>
      <c r="AC233" s="40"/>
      <c r="AD233" s="40"/>
      <c r="AE233" s="111"/>
      <c r="AF233" s="111"/>
      <c r="AG233" s="111"/>
      <c r="AH233" s="111"/>
      <c r="AI233" s="111"/>
      <c r="AJ233" s="111"/>
      <c r="AK233" s="112"/>
      <c r="AL233" s="112"/>
      <c r="AM233" s="112"/>
      <c r="AN233" s="112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</row>
    <row r="234" spans="2:107" s="5" customFormat="1" ht="30" customHeight="1" x14ac:dyDescent="0.2">
      <c r="B234" s="83"/>
      <c r="C234" s="86"/>
      <c r="D234" s="87"/>
      <c r="E234" s="89"/>
      <c r="F234" s="115"/>
      <c r="G234" s="116"/>
      <c r="H234" s="91"/>
      <c r="I234" s="94"/>
      <c r="J234" s="95"/>
      <c r="K234" s="81"/>
      <c r="L234" s="100"/>
      <c r="M234" s="101"/>
      <c r="N234" s="101"/>
      <c r="O234" s="102" t="str">
        <f t="shared" si="18"/>
        <v xml:space="preserve"> </v>
      </c>
      <c r="P234" s="100"/>
      <c r="Q234" s="101"/>
      <c r="R234" s="101"/>
      <c r="S234" s="102" t="str">
        <f t="shared" si="19"/>
        <v xml:space="preserve"> </v>
      </c>
      <c r="T234" s="104" t="str">
        <f t="shared" si="20"/>
        <v/>
      </c>
      <c r="U234" s="105" t="s">
        <v>131</v>
      </c>
      <c r="V234" s="149" t="str">
        <f>IF(H234=0," ",IF(E234="H",IF(AND(H234&gt;2006,H234&lt;2010),VLOOKUP(K234,Minimas!$A$15:$C$29,3),IF(AND(H234&gt;2009,H234&lt;2012),VLOOKUP(K234,Minimas!$A$15:$C$29,2),"ERREUR")),IF(AND(H234&gt;2006,H234&lt;2010),VLOOKUP(K234,Minimas!$H$15:J$29,3),IF(AND(H234&gt;2009,H234&lt;2012),VLOOKUP(K234,Minimas!$H$15:$J$29,2),"ERREUR"))))</f>
        <v xml:space="preserve"> </v>
      </c>
      <c r="W234" s="150" t="str">
        <f t="shared" si="21"/>
        <v/>
      </c>
      <c r="X234" s="42"/>
      <c r="Y234" s="42"/>
      <c r="Z234" s="5" t="str">
        <f t="shared" si="22"/>
        <v xml:space="preserve"> </v>
      </c>
      <c r="AA234" s="5" t="str">
        <f t="shared" si="23"/>
        <v xml:space="preserve"> </v>
      </c>
      <c r="AB234" s="40"/>
      <c r="AC234" s="40"/>
      <c r="AD234" s="40"/>
      <c r="AE234" s="111"/>
      <c r="AF234" s="111"/>
      <c r="AG234" s="111"/>
      <c r="AH234" s="111"/>
      <c r="AI234" s="111"/>
      <c r="AJ234" s="111"/>
      <c r="AK234" s="112"/>
      <c r="AL234" s="112"/>
      <c r="AM234" s="112"/>
      <c r="AN234" s="112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</row>
    <row r="235" spans="2:107" s="5" customFormat="1" ht="30" customHeight="1" x14ac:dyDescent="0.2">
      <c r="B235" s="83"/>
      <c r="C235" s="86"/>
      <c r="D235" s="87"/>
      <c r="E235" s="89"/>
      <c r="F235" s="115"/>
      <c r="G235" s="116"/>
      <c r="H235" s="91"/>
      <c r="I235" s="94"/>
      <c r="J235" s="95"/>
      <c r="K235" s="81"/>
      <c r="L235" s="100"/>
      <c r="M235" s="101"/>
      <c r="N235" s="101"/>
      <c r="O235" s="102" t="str">
        <f t="shared" si="18"/>
        <v xml:space="preserve"> </v>
      </c>
      <c r="P235" s="100"/>
      <c r="Q235" s="101"/>
      <c r="R235" s="101"/>
      <c r="S235" s="102" t="str">
        <f t="shared" si="19"/>
        <v xml:space="preserve"> </v>
      </c>
      <c r="T235" s="104" t="str">
        <f t="shared" si="20"/>
        <v/>
      </c>
      <c r="U235" s="105" t="s">
        <v>131</v>
      </c>
      <c r="V235" s="149" t="str">
        <f>IF(H235=0," ",IF(E235="H",IF(AND(H235&gt;2006,H235&lt;2010),VLOOKUP(K235,Minimas!$A$15:$C$29,3),IF(AND(H235&gt;2009,H235&lt;2012),VLOOKUP(K235,Minimas!$A$15:$C$29,2),"ERREUR")),IF(AND(H235&gt;2006,H235&lt;2010),VLOOKUP(K235,Minimas!$H$15:J$29,3),IF(AND(H235&gt;2009,H235&lt;2012),VLOOKUP(K235,Minimas!$H$15:$J$29,2),"ERREUR"))))</f>
        <v xml:space="preserve"> </v>
      </c>
      <c r="W235" s="150" t="str">
        <f t="shared" si="21"/>
        <v/>
      </c>
      <c r="X235" s="42"/>
      <c r="Y235" s="42"/>
      <c r="Z235" s="5" t="str">
        <f t="shared" si="22"/>
        <v xml:space="preserve"> </v>
      </c>
      <c r="AA235" s="5" t="str">
        <f t="shared" si="23"/>
        <v xml:space="preserve"> </v>
      </c>
      <c r="AB235" s="40"/>
      <c r="AC235" s="40"/>
      <c r="AD235" s="40"/>
      <c r="AE235" s="111"/>
      <c r="AF235" s="111"/>
      <c r="AG235" s="111"/>
      <c r="AH235" s="111"/>
      <c r="AI235" s="111"/>
      <c r="AJ235" s="111"/>
      <c r="AK235" s="112"/>
      <c r="AL235" s="112"/>
      <c r="AM235" s="112"/>
      <c r="AN235" s="112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</row>
    <row r="236" spans="2:107" s="5" customFormat="1" ht="30" customHeight="1" x14ac:dyDescent="0.2">
      <c r="B236" s="83"/>
      <c r="C236" s="86"/>
      <c r="D236" s="87"/>
      <c r="E236" s="89"/>
      <c r="F236" s="115"/>
      <c r="G236" s="116"/>
      <c r="H236" s="91"/>
      <c r="I236" s="94"/>
      <c r="J236" s="95"/>
      <c r="K236" s="81"/>
      <c r="L236" s="100"/>
      <c r="M236" s="101"/>
      <c r="N236" s="101"/>
      <c r="O236" s="102" t="str">
        <f t="shared" si="18"/>
        <v xml:space="preserve"> </v>
      </c>
      <c r="P236" s="100"/>
      <c r="Q236" s="101"/>
      <c r="R236" s="101"/>
      <c r="S236" s="102" t="str">
        <f t="shared" si="19"/>
        <v xml:space="preserve"> </v>
      </c>
      <c r="T236" s="104" t="str">
        <f t="shared" si="20"/>
        <v/>
      </c>
      <c r="U236" s="105" t="s">
        <v>131</v>
      </c>
      <c r="V236" s="149" t="str">
        <f>IF(H236=0," ",IF(E236="H",IF(AND(H236&gt;2006,H236&lt;2010),VLOOKUP(K236,Minimas!$A$15:$C$29,3),IF(AND(H236&gt;2009,H236&lt;2012),VLOOKUP(K236,Minimas!$A$15:$C$29,2),"ERREUR")),IF(AND(H236&gt;2006,H236&lt;2010),VLOOKUP(K236,Minimas!$H$15:J$29,3),IF(AND(H236&gt;2009,H236&lt;2012),VLOOKUP(K236,Minimas!$H$15:$J$29,2),"ERREUR"))))</f>
        <v xml:space="preserve"> </v>
      </c>
      <c r="W236" s="150" t="str">
        <f t="shared" si="21"/>
        <v/>
      </c>
      <c r="X236" s="42"/>
      <c r="Y236" s="42"/>
      <c r="Z236" s="5" t="str">
        <f t="shared" si="22"/>
        <v xml:space="preserve"> </v>
      </c>
      <c r="AA236" s="5" t="str">
        <f t="shared" si="23"/>
        <v xml:space="preserve"> </v>
      </c>
      <c r="AB236" s="40"/>
      <c r="AC236" s="40"/>
      <c r="AD236" s="40"/>
      <c r="AE236" s="111"/>
      <c r="AF236" s="111"/>
      <c r="AG236" s="111"/>
      <c r="AH236" s="111"/>
      <c r="AI236" s="111"/>
      <c r="AJ236" s="111"/>
      <c r="AK236" s="112"/>
      <c r="AL236" s="112"/>
      <c r="AM236" s="112"/>
      <c r="AN236" s="112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</row>
    <row r="237" spans="2:107" s="5" customFormat="1" ht="30" customHeight="1" x14ac:dyDescent="0.2">
      <c r="B237" s="83"/>
      <c r="C237" s="86"/>
      <c r="D237" s="87"/>
      <c r="E237" s="89"/>
      <c r="F237" s="115"/>
      <c r="G237" s="116"/>
      <c r="H237" s="91"/>
      <c r="I237" s="94"/>
      <c r="J237" s="95"/>
      <c r="K237" s="81"/>
      <c r="L237" s="100"/>
      <c r="M237" s="101"/>
      <c r="N237" s="101"/>
      <c r="O237" s="102" t="str">
        <f t="shared" si="18"/>
        <v xml:space="preserve"> </v>
      </c>
      <c r="P237" s="100"/>
      <c r="Q237" s="101"/>
      <c r="R237" s="101"/>
      <c r="S237" s="102" t="str">
        <f t="shared" si="19"/>
        <v xml:space="preserve"> </v>
      </c>
      <c r="T237" s="104" t="str">
        <f t="shared" si="20"/>
        <v/>
      </c>
      <c r="U237" s="105" t="s">
        <v>131</v>
      </c>
      <c r="V237" s="149" t="str">
        <f>IF(H237=0," ",IF(E237="H",IF(AND(H237&gt;2006,H237&lt;2010),VLOOKUP(K237,Minimas!$A$15:$C$29,3),IF(AND(H237&gt;2009,H237&lt;2012),VLOOKUP(K237,Minimas!$A$15:$C$29,2),"ERREUR")),IF(AND(H237&gt;2006,H237&lt;2010),VLOOKUP(K237,Minimas!$H$15:J$29,3),IF(AND(H237&gt;2009,H237&lt;2012),VLOOKUP(K237,Minimas!$H$15:$J$29,2),"ERREUR"))))</f>
        <v xml:space="preserve"> </v>
      </c>
      <c r="W237" s="150" t="str">
        <f t="shared" si="21"/>
        <v/>
      </c>
      <c r="X237" s="42"/>
      <c r="Y237" s="42"/>
      <c r="Z237" s="5" t="str">
        <f t="shared" si="22"/>
        <v xml:space="preserve"> </v>
      </c>
      <c r="AA237" s="5" t="str">
        <f t="shared" si="23"/>
        <v xml:space="preserve"> </v>
      </c>
      <c r="AB237" s="40"/>
      <c r="AC237" s="40"/>
      <c r="AD237" s="40"/>
      <c r="AE237" s="111"/>
      <c r="AF237" s="111"/>
      <c r="AG237" s="111"/>
      <c r="AH237" s="111"/>
      <c r="AI237" s="111"/>
      <c r="AJ237" s="111"/>
      <c r="AK237" s="112"/>
      <c r="AL237" s="112"/>
      <c r="AM237" s="112"/>
      <c r="AN237" s="112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</row>
    <row r="238" spans="2:107" s="5" customFormat="1" ht="30" customHeight="1" x14ac:dyDescent="0.2">
      <c r="B238" s="83"/>
      <c r="C238" s="86"/>
      <c r="D238" s="87"/>
      <c r="E238" s="89"/>
      <c r="F238" s="115"/>
      <c r="G238" s="116"/>
      <c r="H238" s="91"/>
      <c r="I238" s="94"/>
      <c r="J238" s="95"/>
      <c r="K238" s="81"/>
      <c r="L238" s="100"/>
      <c r="M238" s="101"/>
      <c r="N238" s="101"/>
      <c r="O238" s="102" t="str">
        <f t="shared" si="18"/>
        <v xml:space="preserve"> </v>
      </c>
      <c r="P238" s="100"/>
      <c r="Q238" s="101"/>
      <c r="R238" s="101"/>
      <c r="S238" s="102" t="str">
        <f t="shared" si="19"/>
        <v xml:space="preserve"> </v>
      </c>
      <c r="T238" s="104" t="str">
        <f t="shared" si="20"/>
        <v/>
      </c>
      <c r="U238" s="105" t="s">
        <v>131</v>
      </c>
      <c r="V238" s="149" t="str">
        <f>IF(H238=0," ",IF(E238="H",IF(AND(H238&gt;2006,H238&lt;2010),VLOOKUP(K238,Minimas!$A$15:$C$29,3),IF(AND(H238&gt;2009,H238&lt;2012),VLOOKUP(K238,Minimas!$A$15:$C$29,2),"ERREUR")),IF(AND(H238&gt;2006,H238&lt;2010),VLOOKUP(K238,Minimas!$H$15:J$29,3),IF(AND(H238&gt;2009,H238&lt;2012),VLOOKUP(K238,Minimas!$H$15:$J$29,2),"ERREUR"))))</f>
        <v xml:space="preserve"> </v>
      </c>
      <c r="W238" s="150" t="str">
        <f t="shared" si="21"/>
        <v/>
      </c>
      <c r="X238" s="42"/>
      <c r="Y238" s="42"/>
      <c r="Z238" s="5" t="str">
        <f t="shared" si="22"/>
        <v xml:space="preserve"> </v>
      </c>
      <c r="AA238" s="5" t="str">
        <f t="shared" si="23"/>
        <v xml:space="preserve"> </v>
      </c>
      <c r="AB238" s="40"/>
      <c r="AC238" s="40"/>
      <c r="AD238" s="40"/>
      <c r="AE238" s="111"/>
      <c r="AF238" s="111"/>
      <c r="AG238" s="111"/>
      <c r="AH238" s="111"/>
      <c r="AI238" s="111"/>
      <c r="AJ238" s="111"/>
      <c r="AK238" s="112"/>
      <c r="AL238" s="112"/>
      <c r="AM238" s="112"/>
      <c r="AN238" s="112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</row>
    <row r="239" spans="2:107" s="5" customFormat="1" ht="30" customHeight="1" x14ac:dyDescent="0.2">
      <c r="B239" s="83"/>
      <c r="C239" s="86"/>
      <c r="D239" s="87"/>
      <c r="E239" s="89"/>
      <c r="F239" s="115"/>
      <c r="G239" s="116"/>
      <c r="H239" s="91"/>
      <c r="I239" s="94"/>
      <c r="J239" s="95"/>
      <c r="K239" s="81"/>
      <c r="L239" s="100"/>
      <c r="M239" s="101"/>
      <c r="N239" s="101"/>
      <c r="O239" s="102" t="str">
        <f t="shared" si="18"/>
        <v xml:space="preserve"> </v>
      </c>
      <c r="P239" s="100"/>
      <c r="Q239" s="101"/>
      <c r="R239" s="101"/>
      <c r="S239" s="102" t="str">
        <f t="shared" si="19"/>
        <v xml:space="preserve"> </v>
      </c>
      <c r="T239" s="104" t="str">
        <f t="shared" si="20"/>
        <v/>
      </c>
      <c r="U239" s="105" t="s">
        <v>131</v>
      </c>
      <c r="V239" s="149" t="str">
        <f>IF(H239=0," ",IF(E239="H",IF(AND(H239&gt;2006,H239&lt;2010),VLOOKUP(K239,Minimas!$A$15:$C$29,3),IF(AND(H239&gt;2009,H239&lt;2012),VLOOKUP(K239,Minimas!$A$15:$C$29,2),"ERREUR")),IF(AND(H239&gt;2006,H239&lt;2010),VLOOKUP(K239,Minimas!$H$15:J$29,3),IF(AND(H239&gt;2009,H239&lt;2012),VLOOKUP(K239,Minimas!$H$15:$J$29,2),"ERREUR"))))</f>
        <v xml:space="preserve"> </v>
      </c>
      <c r="W239" s="150" t="str">
        <f t="shared" si="21"/>
        <v/>
      </c>
      <c r="X239" s="42"/>
      <c r="Y239" s="42"/>
      <c r="Z239" s="5" t="str">
        <f t="shared" si="22"/>
        <v xml:space="preserve"> </v>
      </c>
      <c r="AA239" s="5" t="str">
        <f t="shared" si="23"/>
        <v xml:space="preserve"> </v>
      </c>
      <c r="AB239" s="40"/>
      <c r="AC239" s="40"/>
      <c r="AD239" s="40"/>
      <c r="AE239" s="111"/>
      <c r="AF239" s="111"/>
      <c r="AG239" s="111"/>
      <c r="AH239" s="111"/>
      <c r="AI239" s="111"/>
      <c r="AJ239" s="111"/>
      <c r="AK239" s="112"/>
      <c r="AL239" s="112"/>
      <c r="AM239" s="112"/>
      <c r="AN239" s="112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2:107" s="5" customFormat="1" ht="30" customHeight="1" x14ac:dyDescent="0.2">
      <c r="B240" s="83"/>
      <c r="C240" s="86"/>
      <c r="D240" s="87"/>
      <c r="E240" s="89"/>
      <c r="F240" s="115"/>
      <c r="G240" s="116"/>
      <c r="H240" s="91"/>
      <c r="I240" s="94"/>
      <c r="J240" s="95"/>
      <c r="K240" s="81"/>
      <c r="L240" s="100"/>
      <c r="M240" s="101"/>
      <c r="N240" s="101"/>
      <c r="O240" s="102" t="str">
        <f t="shared" si="18"/>
        <v xml:space="preserve"> </v>
      </c>
      <c r="P240" s="100"/>
      <c r="Q240" s="101"/>
      <c r="R240" s="101"/>
      <c r="S240" s="102" t="str">
        <f t="shared" si="19"/>
        <v xml:space="preserve"> </v>
      </c>
      <c r="T240" s="104" t="str">
        <f t="shared" si="20"/>
        <v/>
      </c>
      <c r="U240" s="105" t="s">
        <v>131</v>
      </c>
      <c r="V240" s="149" t="str">
        <f>IF(H240=0," ",IF(E240="H",IF(AND(H240&gt;2006,H240&lt;2010),VLOOKUP(K240,Minimas!$A$15:$C$29,3),IF(AND(H240&gt;2009,H240&lt;2012),VLOOKUP(K240,Minimas!$A$15:$C$29,2),"ERREUR")),IF(AND(H240&gt;2006,H240&lt;2010),VLOOKUP(K240,Minimas!$H$15:J$29,3),IF(AND(H240&gt;2009,H240&lt;2012),VLOOKUP(K240,Minimas!$H$15:$J$29,2),"ERREUR"))))</f>
        <v xml:space="preserve"> </v>
      </c>
      <c r="W240" s="150" t="str">
        <f t="shared" si="21"/>
        <v/>
      </c>
      <c r="X240" s="42"/>
      <c r="Y240" s="42"/>
      <c r="Z240" s="5" t="str">
        <f t="shared" si="22"/>
        <v xml:space="preserve"> </v>
      </c>
      <c r="AA240" s="5" t="str">
        <f t="shared" si="23"/>
        <v xml:space="preserve"> </v>
      </c>
      <c r="AB240" s="40"/>
      <c r="AC240" s="40"/>
      <c r="AD240" s="40"/>
      <c r="AE240" s="111"/>
      <c r="AF240" s="111"/>
      <c r="AG240" s="111"/>
      <c r="AH240" s="111"/>
      <c r="AI240" s="111"/>
      <c r="AJ240" s="111"/>
      <c r="AK240" s="112"/>
      <c r="AL240" s="112"/>
      <c r="AM240" s="112"/>
      <c r="AN240" s="112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</row>
    <row r="241" spans="2:107" s="5" customFormat="1" ht="30" customHeight="1" x14ac:dyDescent="0.2">
      <c r="B241" s="83"/>
      <c r="C241" s="86"/>
      <c r="D241" s="87"/>
      <c r="E241" s="89"/>
      <c r="F241" s="115"/>
      <c r="G241" s="116"/>
      <c r="H241" s="91"/>
      <c r="I241" s="94"/>
      <c r="J241" s="95"/>
      <c r="K241" s="81"/>
      <c r="L241" s="100"/>
      <c r="M241" s="101"/>
      <c r="N241" s="101"/>
      <c r="O241" s="102" t="str">
        <f t="shared" si="18"/>
        <v xml:space="preserve"> </v>
      </c>
      <c r="P241" s="100"/>
      <c r="Q241" s="101"/>
      <c r="R241" s="101"/>
      <c r="S241" s="102" t="str">
        <f t="shared" si="19"/>
        <v xml:space="preserve"> </v>
      </c>
      <c r="T241" s="104" t="str">
        <f t="shared" si="20"/>
        <v/>
      </c>
      <c r="U241" s="105" t="s">
        <v>131</v>
      </c>
      <c r="V241" s="149" t="str">
        <f>IF(H241=0," ",IF(E241="H",IF(AND(H241&gt;2006,H241&lt;2010),VLOOKUP(K241,Minimas!$A$15:$C$29,3),IF(AND(H241&gt;2009,H241&lt;2012),VLOOKUP(K241,Minimas!$A$15:$C$29,2),"ERREUR")),IF(AND(H241&gt;2006,H241&lt;2010),VLOOKUP(K241,Minimas!$H$15:J$29,3),IF(AND(H241&gt;2009,H241&lt;2012),VLOOKUP(K241,Minimas!$H$15:$J$29,2),"ERREUR"))))</f>
        <v xml:space="preserve"> </v>
      </c>
      <c r="W241" s="150" t="str">
        <f t="shared" si="21"/>
        <v/>
      </c>
      <c r="X241" s="42"/>
      <c r="Y241" s="42"/>
      <c r="Z241" s="5" t="str">
        <f t="shared" si="22"/>
        <v xml:space="preserve"> </v>
      </c>
      <c r="AA241" s="5" t="str">
        <f t="shared" si="23"/>
        <v xml:space="preserve"> </v>
      </c>
      <c r="AB241" s="40"/>
      <c r="AC241" s="40"/>
      <c r="AD241" s="40"/>
      <c r="AE241" s="111"/>
      <c r="AF241" s="111"/>
      <c r="AG241" s="111"/>
      <c r="AH241" s="111"/>
      <c r="AI241" s="111"/>
      <c r="AJ241" s="111"/>
      <c r="AK241" s="112"/>
      <c r="AL241" s="112"/>
      <c r="AM241" s="112"/>
      <c r="AN241" s="112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</row>
    <row r="242" spans="2:107" s="5" customFormat="1" ht="30" customHeight="1" x14ac:dyDescent="0.2">
      <c r="B242" s="83"/>
      <c r="C242" s="86"/>
      <c r="D242" s="87"/>
      <c r="E242" s="89"/>
      <c r="F242" s="115"/>
      <c r="G242" s="116"/>
      <c r="H242" s="91"/>
      <c r="I242" s="94"/>
      <c r="J242" s="95"/>
      <c r="K242" s="81"/>
      <c r="L242" s="100"/>
      <c r="M242" s="101"/>
      <c r="N242" s="101"/>
      <c r="O242" s="102" t="str">
        <f t="shared" si="18"/>
        <v xml:space="preserve"> </v>
      </c>
      <c r="P242" s="100"/>
      <c r="Q242" s="101"/>
      <c r="R242" s="101"/>
      <c r="S242" s="102" t="str">
        <f t="shared" si="19"/>
        <v xml:space="preserve"> </v>
      </c>
      <c r="T242" s="104" t="str">
        <f t="shared" si="20"/>
        <v/>
      </c>
      <c r="U242" s="105" t="s">
        <v>131</v>
      </c>
      <c r="V242" s="149" t="str">
        <f>IF(H242=0," ",IF(E242="H",IF(AND(H242&gt;2006,H242&lt;2010),VLOOKUP(K242,Minimas!$A$15:$C$29,3),IF(AND(H242&gt;2009,H242&lt;2012),VLOOKUP(K242,Minimas!$A$15:$C$29,2),"ERREUR")),IF(AND(H242&gt;2006,H242&lt;2010),VLOOKUP(K242,Minimas!$H$15:J$29,3),IF(AND(H242&gt;2009,H242&lt;2012),VLOOKUP(K242,Minimas!$H$15:$J$29,2),"ERREUR"))))</f>
        <v xml:space="preserve"> </v>
      </c>
      <c r="W242" s="150" t="str">
        <f t="shared" si="21"/>
        <v/>
      </c>
      <c r="X242" s="42"/>
      <c r="Y242" s="42"/>
      <c r="Z242" s="5" t="str">
        <f t="shared" si="22"/>
        <v xml:space="preserve"> </v>
      </c>
      <c r="AA242" s="5" t="str">
        <f t="shared" si="23"/>
        <v xml:space="preserve"> </v>
      </c>
      <c r="AB242" s="40"/>
      <c r="AC242" s="40"/>
      <c r="AD242" s="40"/>
      <c r="AE242" s="111"/>
      <c r="AF242" s="111"/>
      <c r="AG242" s="111"/>
      <c r="AH242" s="111"/>
      <c r="AI242" s="111"/>
      <c r="AJ242" s="111"/>
      <c r="AK242" s="112"/>
      <c r="AL242" s="112"/>
      <c r="AM242" s="112"/>
      <c r="AN242" s="112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</row>
    <row r="243" spans="2:107" s="5" customFormat="1" ht="30" customHeight="1" x14ac:dyDescent="0.2">
      <c r="B243" s="83"/>
      <c r="C243" s="86"/>
      <c r="D243" s="87"/>
      <c r="E243" s="89"/>
      <c r="F243" s="115"/>
      <c r="G243" s="116"/>
      <c r="H243" s="91"/>
      <c r="I243" s="94"/>
      <c r="J243" s="95"/>
      <c r="K243" s="81"/>
      <c r="L243" s="100"/>
      <c r="M243" s="101"/>
      <c r="N243" s="101"/>
      <c r="O243" s="102" t="str">
        <f t="shared" si="18"/>
        <v xml:space="preserve"> </v>
      </c>
      <c r="P243" s="100"/>
      <c r="Q243" s="101"/>
      <c r="R243" s="101"/>
      <c r="S243" s="102" t="str">
        <f t="shared" si="19"/>
        <v xml:space="preserve"> </v>
      </c>
      <c r="T243" s="104" t="str">
        <f t="shared" si="20"/>
        <v/>
      </c>
      <c r="U243" s="105" t="s">
        <v>131</v>
      </c>
      <c r="V243" s="149" t="str">
        <f>IF(H243=0," ",IF(E243="H",IF(AND(H243&gt;2006,H243&lt;2010),VLOOKUP(K243,Minimas!$A$15:$C$29,3),IF(AND(H243&gt;2009,H243&lt;2012),VLOOKUP(K243,Minimas!$A$15:$C$29,2),"ERREUR")),IF(AND(H243&gt;2006,H243&lt;2010),VLOOKUP(K243,Minimas!$H$15:J$29,3),IF(AND(H243&gt;2009,H243&lt;2012),VLOOKUP(K243,Minimas!$H$15:$J$29,2),"ERREUR"))))</f>
        <v xml:space="preserve"> </v>
      </c>
      <c r="W243" s="150" t="str">
        <f t="shared" si="21"/>
        <v/>
      </c>
      <c r="X243" s="42"/>
      <c r="Y243" s="42"/>
      <c r="Z243" s="5" t="str">
        <f t="shared" si="22"/>
        <v xml:space="preserve"> </v>
      </c>
      <c r="AA243" s="5" t="str">
        <f t="shared" si="23"/>
        <v xml:space="preserve"> </v>
      </c>
      <c r="AB243" s="40"/>
      <c r="AC243" s="40"/>
      <c r="AD243" s="40"/>
      <c r="AE243" s="111"/>
      <c r="AF243" s="111"/>
      <c r="AG243" s="111"/>
      <c r="AH243" s="111"/>
      <c r="AI243" s="111"/>
      <c r="AJ243" s="111"/>
      <c r="AK243" s="112"/>
      <c r="AL243" s="112"/>
      <c r="AM243" s="112"/>
      <c r="AN243" s="112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</row>
    <row r="244" spans="2:107" s="5" customFormat="1" ht="30" customHeight="1" x14ac:dyDescent="0.2">
      <c r="B244" s="83"/>
      <c r="C244" s="86"/>
      <c r="D244" s="87"/>
      <c r="E244" s="89"/>
      <c r="F244" s="115"/>
      <c r="G244" s="116"/>
      <c r="H244" s="91"/>
      <c r="I244" s="94"/>
      <c r="J244" s="95"/>
      <c r="K244" s="81"/>
      <c r="L244" s="100"/>
      <c r="M244" s="101"/>
      <c r="N244" s="101"/>
      <c r="O244" s="102" t="str">
        <f t="shared" si="18"/>
        <v xml:space="preserve"> </v>
      </c>
      <c r="P244" s="100"/>
      <c r="Q244" s="101"/>
      <c r="R244" s="101"/>
      <c r="S244" s="102" t="str">
        <f t="shared" si="19"/>
        <v xml:space="preserve"> </v>
      </c>
      <c r="T244" s="104" t="str">
        <f t="shared" si="20"/>
        <v/>
      </c>
      <c r="U244" s="105" t="s">
        <v>131</v>
      </c>
      <c r="V244" s="149" t="str">
        <f>IF(H244=0," ",IF(E244="H",IF(AND(H244&gt;2006,H244&lt;2010),VLOOKUP(K244,Minimas!$A$15:$C$29,3),IF(AND(H244&gt;2009,H244&lt;2012),VLOOKUP(K244,Minimas!$A$15:$C$29,2),"ERREUR")),IF(AND(H244&gt;2006,H244&lt;2010),VLOOKUP(K244,Minimas!$H$15:J$29,3),IF(AND(H244&gt;2009,H244&lt;2012),VLOOKUP(K244,Minimas!$H$15:$J$29,2),"ERREUR"))))</f>
        <v xml:space="preserve"> </v>
      </c>
      <c r="W244" s="150" t="str">
        <f t="shared" si="21"/>
        <v/>
      </c>
      <c r="X244" s="42"/>
      <c r="Y244" s="42"/>
      <c r="Z244" s="5" t="str">
        <f t="shared" si="22"/>
        <v xml:space="preserve"> </v>
      </c>
      <c r="AA244" s="5" t="str">
        <f t="shared" si="23"/>
        <v xml:space="preserve"> </v>
      </c>
      <c r="AB244" s="40"/>
      <c r="AC244" s="40"/>
      <c r="AD244" s="40"/>
      <c r="AE244" s="111"/>
      <c r="AF244" s="111"/>
      <c r="AG244" s="111"/>
      <c r="AH244" s="111"/>
      <c r="AI244" s="111"/>
      <c r="AJ244" s="111"/>
      <c r="AK244" s="112"/>
      <c r="AL244" s="112"/>
      <c r="AM244" s="112"/>
      <c r="AN244" s="112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</row>
    <row r="245" spans="2:107" s="5" customFormat="1" ht="30" customHeight="1" x14ac:dyDescent="0.2">
      <c r="B245" s="83"/>
      <c r="C245" s="86"/>
      <c r="D245" s="87"/>
      <c r="E245" s="89"/>
      <c r="F245" s="115"/>
      <c r="G245" s="116"/>
      <c r="H245" s="91"/>
      <c r="I245" s="94"/>
      <c r="J245" s="95"/>
      <c r="K245" s="81"/>
      <c r="L245" s="100"/>
      <c r="M245" s="101"/>
      <c r="N245" s="101"/>
      <c r="O245" s="102" t="str">
        <f t="shared" si="18"/>
        <v xml:space="preserve"> </v>
      </c>
      <c r="P245" s="100"/>
      <c r="Q245" s="101"/>
      <c r="R245" s="101"/>
      <c r="S245" s="102" t="str">
        <f t="shared" si="19"/>
        <v xml:space="preserve"> </v>
      </c>
      <c r="T245" s="104" t="str">
        <f t="shared" si="20"/>
        <v/>
      </c>
      <c r="U245" s="105" t="s">
        <v>131</v>
      </c>
      <c r="V245" s="149" t="str">
        <f>IF(H245=0," ",IF(E245="H",IF(AND(H245&gt;2006,H245&lt;2010),VLOOKUP(K245,Minimas!$A$15:$C$29,3),IF(AND(H245&gt;2009,H245&lt;2012),VLOOKUP(K245,Minimas!$A$15:$C$29,2),"ERREUR")),IF(AND(H245&gt;2006,H245&lt;2010),VLOOKUP(K245,Minimas!$H$15:J$29,3),IF(AND(H245&gt;2009,H245&lt;2012),VLOOKUP(K245,Minimas!$H$15:$J$29,2),"ERREUR"))))</f>
        <v xml:space="preserve"> </v>
      </c>
      <c r="W245" s="150" t="str">
        <f t="shared" si="21"/>
        <v/>
      </c>
      <c r="X245" s="42"/>
      <c r="Y245" s="42"/>
      <c r="Z245" s="5" t="str">
        <f t="shared" si="22"/>
        <v xml:space="preserve"> </v>
      </c>
      <c r="AA245" s="5" t="str">
        <f t="shared" si="23"/>
        <v xml:space="preserve"> </v>
      </c>
      <c r="AB245" s="40"/>
      <c r="AC245" s="40"/>
      <c r="AD245" s="40"/>
      <c r="AE245" s="111"/>
      <c r="AF245" s="111"/>
      <c r="AG245" s="111"/>
      <c r="AH245" s="111"/>
      <c r="AI245" s="111"/>
      <c r="AJ245" s="111"/>
      <c r="AK245" s="112"/>
      <c r="AL245" s="112"/>
      <c r="AM245" s="112"/>
      <c r="AN245" s="112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</row>
    <row r="246" spans="2:107" s="5" customFormat="1" ht="30" customHeight="1" x14ac:dyDescent="0.2">
      <c r="B246" s="83"/>
      <c r="C246" s="86"/>
      <c r="D246" s="87"/>
      <c r="E246" s="89"/>
      <c r="F246" s="115"/>
      <c r="G246" s="116"/>
      <c r="H246" s="91"/>
      <c r="I246" s="94"/>
      <c r="J246" s="95"/>
      <c r="K246" s="81"/>
      <c r="L246" s="100"/>
      <c r="M246" s="101"/>
      <c r="N246" s="101"/>
      <c r="O246" s="102" t="str">
        <f t="shared" si="18"/>
        <v xml:space="preserve"> </v>
      </c>
      <c r="P246" s="100"/>
      <c r="Q246" s="101"/>
      <c r="R246" s="101"/>
      <c r="S246" s="102" t="str">
        <f t="shared" si="19"/>
        <v xml:space="preserve"> </v>
      </c>
      <c r="T246" s="104" t="str">
        <f t="shared" si="20"/>
        <v/>
      </c>
      <c r="U246" s="105" t="s">
        <v>131</v>
      </c>
      <c r="V246" s="149" t="str">
        <f>IF(H246=0," ",IF(E246="H",IF(AND(H246&gt;2006,H246&lt;2010),VLOOKUP(K246,Minimas!$A$15:$C$29,3),IF(AND(H246&gt;2009,H246&lt;2012),VLOOKUP(K246,Minimas!$A$15:$C$29,2),"ERREUR")),IF(AND(H246&gt;2006,H246&lt;2010),VLOOKUP(K246,Minimas!$H$15:J$29,3),IF(AND(H246&gt;2009,H246&lt;2012),VLOOKUP(K246,Minimas!$H$15:$J$29,2),"ERREUR"))))</f>
        <v xml:space="preserve"> </v>
      </c>
      <c r="W246" s="150" t="str">
        <f t="shared" si="21"/>
        <v/>
      </c>
      <c r="X246" s="42"/>
      <c r="Y246" s="42"/>
      <c r="Z246" s="5" t="str">
        <f t="shared" si="22"/>
        <v xml:space="preserve"> </v>
      </c>
      <c r="AA246" s="5" t="str">
        <f t="shared" si="23"/>
        <v xml:space="preserve"> </v>
      </c>
      <c r="AB246" s="40"/>
      <c r="AC246" s="40"/>
      <c r="AD246" s="40"/>
      <c r="AE246" s="111"/>
      <c r="AF246" s="111"/>
      <c r="AG246" s="111"/>
      <c r="AH246" s="111"/>
      <c r="AI246" s="111"/>
      <c r="AJ246" s="111"/>
      <c r="AK246" s="112"/>
      <c r="AL246" s="112"/>
      <c r="AM246" s="112"/>
      <c r="AN246" s="112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</row>
    <row r="247" spans="2:107" s="5" customFormat="1" ht="30" customHeight="1" x14ac:dyDescent="0.2">
      <c r="B247" s="83"/>
      <c r="C247" s="86"/>
      <c r="D247" s="87"/>
      <c r="E247" s="89"/>
      <c r="F247" s="115"/>
      <c r="G247" s="116"/>
      <c r="H247" s="91"/>
      <c r="I247" s="94"/>
      <c r="J247" s="95"/>
      <c r="K247" s="81"/>
      <c r="L247" s="100"/>
      <c r="M247" s="101"/>
      <c r="N247" s="101"/>
      <c r="O247" s="102" t="str">
        <f t="shared" si="18"/>
        <v xml:space="preserve"> </v>
      </c>
      <c r="P247" s="100"/>
      <c r="Q247" s="101"/>
      <c r="R247" s="101"/>
      <c r="S247" s="102" t="str">
        <f t="shared" si="19"/>
        <v xml:space="preserve"> </v>
      </c>
      <c r="T247" s="104" t="str">
        <f t="shared" si="20"/>
        <v/>
      </c>
      <c r="U247" s="105" t="s">
        <v>131</v>
      </c>
      <c r="V247" s="149" t="str">
        <f>IF(H247=0," ",IF(E247="H",IF(AND(H247&gt;2006,H247&lt;2010),VLOOKUP(K247,Minimas!$A$15:$C$29,3),IF(AND(H247&gt;2009,H247&lt;2012),VLOOKUP(K247,Minimas!$A$15:$C$29,2),"ERREUR")),IF(AND(H247&gt;2006,H247&lt;2010),VLOOKUP(K247,Minimas!$H$15:J$29,3),IF(AND(H247&gt;2009,H247&lt;2012),VLOOKUP(K247,Minimas!$H$15:$J$29,2),"ERREUR"))))</f>
        <v xml:space="preserve"> </v>
      </c>
      <c r="W247" s="150" t="str">
        <f t="shared" si="21"/>
        <v/>
      </c>
      <c r="X247" s="42"/>
      <c r="Y247" s="42"/>
      <c r="Z247" s="5" t="str">
        <f t="shared" si="22"/>
        <v xml:space="preserve"> </v>
      </c>
      <c r="AA247" s="5" t="str">
        <f t="shared" si="23"/>
        <v xml:space="preserve"> </v>
      </c>
      <c r="AB247" s="40"/>
      <c r="AC247" s="40"/>
      <c r="AD247" s="40"/>
      <c r="AE247" s="111"/>
      <c r="AF247" s="111"/>
      <c r="AG247" s="111"/>
      <c r="AH247" s="111"/>
      <c r="AI247" s="111"/>
      <c r="AJ247" s="111"/>
      <c r="AK247" s="112"/>
      <c r="AL247" s="112"/>
      <c r="AM247" s="112"/>
      <c r="AN247" s="112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</row>
    <row r="248" spans="2:107" s="5" customFormat="1" ht="30" customHeight="1" x14ac:dyDescent="0.2">
      <c r="B248" s="83"/>
      <c r="C248" s="86"/>
      <c r="D248" s="87"/>
      <c r="E248" s="89"/>
      <c r="F248" s="115"/>
      <c r="G248" s="116"/>
      <c r="H248" s="91"/>
      <c r="I248" s="94"/>
      <c r="J248" s="95"/>
      <c r="K248" s="81"/>
      <c r="L248" s="100"/>
      <c r="M248" s="101"/>
      <c r="N248" s="101"/>
      <c r="O248" s="102" t="str">
        <f t="shared" si="18"/>
        <v xml:space="preserve"> </v>
      </c>
      <c r="P248" s="100"/>
      <c r="Q248" s="101"/>
      <c r="R248" s="101"/>
      <c r="S248" s="102" t="str">
        <f t="shared" si="19"/>
        <v xml:space="preserve"> </v>
      </c>
      <c r="T248" s="104" t="str">
        <f t="shared" si="20"/>
        <v/>
      </c>
      <c r="U248" s="105" t="s">
        <v>131</v>
      </c>
      <c r="V248" s="149" t="str">
        <f>IF(H248=0," ",IF(E248="H",IF(AND(H248&gt;2006,H248&lt;2010),VLOOKUP(K248,Minimas!$A$15:$C$29,3),IF(AND(H248&gt;2009,H248&lt;2012),VLOOKUP(K248,Minimas!$A$15:$C$29,2),"ERREUR")),IF(AND(H248&gt;2006,H248&lt;2010),VLOOKUP(K248,Minimas!$H$15:J$29,3),IF(AND(H248&gt;2009,H248&lt;2012),VLOOKUP(K248,Minimas!$H$15:$J$29,2),"ERREUR"))))</f>
        <v xml:space="preserve"> </v>
      </c>
      <c r="W248" s="150" t="str">
        <f t="shared" si="21"/>
        <v/>
      </c>
      <c r="X248" s="42"/>
      <c r="Y248" s="42"/>
      <c r="Z248" s="5" t="str">
        <f t="shared" si="22"/>
        <v xml:space="preserve"> </v>
      </c>
      <c r="AA248" s="5" t="str">
        <f t="shared" si="23"/>
        <v xml:space="preserve"> </v>
      </c>
      <c r="AB248" s="40"/>
      <c r="AC248" s="40"/>
      <c r="AD248" s="40"/>
      <c r="AE248" s="111"/>
      <c r="AF248" s="111"/>
      <c r="AG248" s="111"/>
      <c r="AH248" s="111"/>
      <c r="AI248" s="111"/>
      <c r="AJ248" s="111"/>
      <c r="AK248" s="112"/>
      <c r="AL248" s="112"/>
      <c r="AM248" s="112"/>
      <c r="AN248" s="112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</row>
    <row r="249" spans="2:107" s="5" customFormat="1" ht="30" customHeight="1" x14ac:dyDescent="0.2">
      <c r="B249" s="83"/>
      <c r="C249" s="86"/>
      <c r="D249" s="87"/>
      <c r="E249" s="89"/>
      <c r="F249" s="115"/>
      <c r="G249" s="116"/>
      <c r="H249" s="91"/>
      <c r="I249" s="94"/>
      <c r="J249" s="95"/>
      <c r="K249" s="81"/>
      <c r="L249" s="100"/>
      <c r="M249" s="101"/>
      <c r="N249" s="101"/>
      <c r="O249" s="102" t="str">
        <f t="shared" si="18"/>
        <v xml:space="preserve"> </v>
      </c>
      <c r="P249" s="100"/>
      <c r="Q249" s="101"/>
      <c r="R249" s="101"/>
      <c r="S249" s="102" t="str">
        <f t="shared" si="19"/>
        <v xml:space="preserve"> </v>
      </c>
      <c r="T249" s="104" t="str">
        <f t="shared" si="20"/>
        <v/>
      </c>
      <c r="U249" s="105" t="s">
        <v>131</v>
      </c>
      <c r="V249" s="149" t="str">
        <f>IF(H249=0," ",IF(E249="H",IF(AND(H249&gt;2006,H249&lt;2010),VLOOKUP(K249,Minimas!$A$15:$C$29,3),IF(AND(H249&gt;2009,H249&lt;2012),VLOOKUP(K249,Minimas!$A$15:$C$29,2),"ERREUR")),IF(AND(H249&gt;2006,H249&lt;2010),VLOOKUP(K249,Minimas!$H$15:J$29,3),IF(AND(H249&gt;2009,H249&lt;2012),VLOOKUP(K249,Minimas!$H$15:$J$29,2),"ERREUR"))))</f>
        <v xml:space="preserve"> </v>
      </c>
      <c r="W249" s="150" t="str">
        <f t="shared" si="21"/>
        <v/>
      </c>
      <c r="X249" s="42"/>
      <c r="Y249" s="42"/>
      <c r="Z249" s="5" t="str">
        <f t="shared" si="22"/>
        <v xml:space="preserve"> </v>
      </c>
      <c r="AA249" s="5" t="str">
        <f t="shared" si="23"/>
        <v xml:space="preserve"> </v>
      </c>
      <c r="AB249" s="40"/>
      <c r="AC249" s="40"/>
      <c r="AD249" s="40"/>
      <c r="AE249" s="111"/>
      <c r="AF249" s="111"/>
      <c r="AG249" s="111"/>
      <c r="AH249" s="111"/>
      <c r="AI249" s="111"/>
      <c r="AJ249" s="111"/>
      <c r="AK249" s="112"/>
      <c r="AL249" s="112"/>
      <c r="AM249" s="112"/>
      <c r="AN249" s="112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</row>
    <row r="250" spans="2:107" s="5" customFormat="1" ht="30" customHeight="1" thickBot="1" x14ac:dyDescent="0.25">
      <c r="B250" s="117"/>
      <c r="C250" s="118"/>
      <c r="D250" s="119"/>
      <c r="E250" s="120"/>
      <c r="F250" s="121"/>
      <c r="G250" s="122"/>
      <c r="H250" s="123"/>
      <c r="I250" s="124"/>
      <c r="J250" s="125"/>
      <c r="K250" s="126"/>
      <c r="L250" s="127"/>
      <c r="M250" s="128"/>
      <c r="N250" s="128"/>
      <c r="O250" s="151" t="str">
        <f t="shared" si="18"/>
        <v xml:space="preserve"> </v>
      </c>
      <c r="P250" s="152"/>
      <c r="Q250" s="153"/>
      <c r="R250" s="153"/>
      <c r="S250" s="151" t="str">
        <f t="shared" si="19"/>
        <v xml:space="preserve"> </v>
      </c>
      <c r="T250" s="154" t="str">
        <f t="shared" si="20"/>
        <v/>
      </c>
      <c r="U250" s="155" t="s">
        <v>131</v>
      </c>
      <c r="V250" s="156" t="str">
        <f>IF(H250=0," ",IF(E250="H",IF(AND(H250&gt;2006,H250&lt;2010),VLOOKUP(K250,Minimas!$A$15:$C$29,3),IF(AND(H250&gt;2009,H250&lt;2012),VLOOKUP(K250,Minimas!$A$15:$C$29,2),"ERREUR")),IF(AND(H250&gt;2006,H250&lt;2010),VLOOKUP(K250,Minimas!$H$15:J$29,3),IF(AND(H250&gt;2009,H250&lt;2012),VLOOKUP(K250,Minimas!$H$15:$J$29,2),"ERREUR"))))</f>
        <v xml:space="preserve"> </v>
      </c>
      <c r="W250" s="157" t="str">
        <f t="shared" si="21"/>
        <v/>
      </c>
      <c r="X250" s="42"/>
      <c r="Y250" s="42"/>
      <c r="Z250" s="5" t="str">
        <f t="shared" si="22"/>
        <v xml:space="preserve"> </v>
      </c>
      <c r="AA250" s="5" t="str">
        <f t="shared" si="23"/>
        <v xml:space="preserve"> </v>
      </c>
      <c r="AB250" s="40"/>
      <c r="AC250" s="40"/>
      <c r="AD250" s="40"/>
      <c r="AE250" s="111"/>
      <c r="AF250" s="111"/>
      <c r="AG250" s="111"/>
      <c r="AH250" s="111"/>
      <c r="AI250" s="111"/>
      <c r="AJ250" s="111"/>
      <c r="AK250" s="112"/>
      <c r="AL250" s="112"/>
      <c r="AM250" s="112"/>
      <c r="AN250" s="112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</row>
    <row r="251" spans="2:107" x14ac:dyDescent="0.2">
      <c r="B251" s="129"/>
      <c r="C251" s="129"/>
      <c r="D251" s="129"/>
      <c r="E251" s="129"/>
      <c r="F251" s="129"/>
      <c r="G251" s="129"/>
      <c r="H251" s="129"/>
      <c r="I251" s="129"/>
      <c r="J251" s="130"/>
      <c r="K251" s="129"/>
      <c r="L251" s="129"/>
      <c r="M251" s="129"/>
      <c r="N251" s="129"/>
      <c r="O251" s="131"/>
      <c r="P251" s="129"/>
      <c r="Q251" s="129"/>
      <c r="R251" s="129"/>
      <c r="S251" s="131"/>
      <c r="T251" s="131"/>
      <c r="U251" s="132"/>
      <c r="V251" s="129"/>
      <c r="W251" s="129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8:N250">
    <cfRule type="cellIs" dxfId="7" priority="6" operator="lessThan">
      <formula>0</formula>
    </cfRule>
  </conditionalFormatting>
  <conditionalFormatting sqref="L7:N7">
    <cfRule type="cellIs" dxfId="1" priority="2" operator="lessThan">
      <formula>0</formula>
    </cfRule>
  </conditionalFormatting>
  <conditionalFormatting sqref="P7:R25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M12:N12 M13:N14 D8:D12 D13:D15 M15:N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DC251"/>
  <sheetViews>
    <sheetView tabSelected="1" zoomScaleNormal="100" workbookViewId="0">
      <selection activeCell="AC18" sqref="AC1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58" customWidth="1"/>
    <col min="25" max="25" width="1.7109375" style="158" hidden="1" customWidth="1"/>
    <col min="26" max="27" width="11.42578125" style="158" hidden="1" customWidth="1"/>
    <col min="28" max="29" width="11.42578125" style="159"/>
    <col min="30" max="107" width="11.42578125" style="36"/>
    <col min="108" max="16384" width="11.42578125" style="1"/>
  </cols>
  <sheetData>
    <row r="1" spans="1:107" ht="5.0999999999999996" customHeight="1" thickBot="1" x14ac:dyDescent="0.25"/>
    <row r="2" spans="1:107" s="9" customFormat="1" ht="30" customHeight="1" x14ac:dyDescent="0.2">
      <c r="B2" s="10"/>
      <c r="C2" s="10"/>
      <c r="D2" s="136" t="s">
        <v>133</v>
      </c>
      <c r="E2" s="137"/>
      <c r="F2" s="137"/>
      <c r="G2" s="137"/>
      <c r="H2" s="137"/>
      <c r="I2" s="137"/>
      <c r="J2" s="137"/>
      <c r="K2" s="137"/>
      <c r="L2" s="68"/>
      <c r="M2" s="69"/>
      <c r="N2" s="145" t="s">
        <v>132</v>
      </c>
      <c r="O2" s="145"/>
      <c r="P2" s="145"/>
      <c r="Q2" s="145"/>
      <c r="R2" s="145"/>
      <c r="S2" s="145"/>
      <c r="T2" s="69"/>
      <c r="U2" s="69"/>
      <c r="V2" s="137" t="s">
        <v>14</v>
      </c>
      <c r="W2" s="138"/>
      <c r="X2" s="10"/>
      <c r="Y2" s="10"/>
      <c r="Z2" s="10"/>
      <c r="AA2" s="10"/>
      <c r="AB2" s="160"/>
      <c r="AC2" s="160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1:107" s="9" customFormat="1" ht="30" customHeight="1" thickBot="1" x14ac:dyDescent="0.25">
      <c r="B3" s="10"/>
      <c r="C3" s="10"/>
      <c r="D3" s="139" t="s">
        <v>129</v>
      </c>
      <c r="E3" s="140"/>
      <c r="F3" s="140"/>
      <c r="G3" s="140"/>
      <c r="H3" s="140"/>
      <c r="I3" s="140"/>
      <c r="J3" s="140"/>
      <c r="K3" s="140"/>
      <c r="L3" s="70"/>
      <c r="M3" s="70"/>
      <c r="N3" s="146"/>
      <c r="O3" s="146"/>
      <c r="P3" s="146"/>
      <c r="Q3" s="146"/>
      <c r="R3" s="146"/>
      <c r="S3" s="146"/>
      <c r="T3" s="70"/>
      <c r="U3" s="70"/>
      <c r="V3" s="141">
        <v>43830</v>
      </c>
      <c r="W3" s="142"/>
      <c r="X3" s="10"/>
      <c r="Y3" s="10"/>
      <c r="Z3" s="10"/>
      <c r="AA3" s="10"/>
      <c r="AB3" s="160"/>
      <c r="AC3" s="160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</row>
    <row r="4" spans="1:107" s="8" customFormat="1" ht="9.9499999999999993" customHeight="1" thickBot="1" x14ac:dyDescent="0.25">
      <c r="A4" s="7"/>
      <c r="B4" s="15"/>
      <c r="C4" s="16"/>
      <c r="D4" s="17"/>
      <c r="E4" s="17"/>
      <c r="F4" s="18"/>
      <c r="G4" s="19"/>
      <c r="H4" s="20"/>
      <c r="I4" s="21"/>
      <c r="J4" s="22"/>
      <c r="K4" s="23"/>
      <c r="L4" s="24"/>
      <c r="M4" s="24"/>
      <c r="N4" s="24"/>
      <c r="O4" s="25"/>
      <c r="P4" s="24"/>
      <c r="Q4" s="24"/>
      <c r="R4" s="24"/>
      <c r="S4" s="25"/>
      <c r="T4" s="25"/>
      <c r="U4" s="26"/>
      <c r="V4" s="18"/>
      <c r="W4" s="18"/>
      <c r="X4" s="6"/>
      <c r="Y4" s="6"/>
      <c r="Z4" s="6"/>
      <c r="AA4" s="6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s="14" customFormat="1" ht="18" customHeight="1" thickBot="1" x14ac:dyDescent="0.25">
      <c r="A5" s="12"/>
      <c r="B5" s="73" t="s">
        <v>8</v>
      </c>
      <c r="C5" s="134" t="s">
        <v>9</v>
      </c>
      <c r="D5" s="134" t="s">
        <v>6</v>
      </c>
      <c r="E5" s="134" t="s">
        <v>29</v>
      </c>
      <c r="F5" s="135" t="s">
        <v>0</v>
      </c>
      <c r="G5" s="135"/>
      <c r="H5" s="134" t="s">
        <v>11</v>
      </c>
      <c r="I5" s="134" t="s">
        <v>10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12</v>
      </c>
      <c r="P5" s="71">
        <v>1</v>
      </c>
      <c r="Q5" s="72">
        <v>2</v>
      </c>
      <c r="R5" s="72">
        <v>3</v>
      </c>
      <c r="S5" s="76" t="s">
        <v>13</v>
      </c>
      <c r="T5" s="77" t="s">
        <v>2</v>
      </c>
      <c r="U5" s="78" t="s">
        <v>3</v>
      </c>
      <c r="V5" s="78" t="s">
        <v>7</v>
      </c>
      <c r="W5" s="79" t="s">
        <v>4</v>
      </c>
      <c r="X5" s="41"/>
      <c r="Y5" s="41"/>
      <c r="Z5" s="41"/>
      <c r="AA5" s="41"/>
      <c r="AB5" s="161"/>
      <c r="AC5" s="161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</row>
    <row r="6" spans="1:107" s="8" customFormat="1" ht="5.0999999999999996" customHeight="1" thickBot="1" x14ac:dyDescent="0.25">
      <c r="A6" s="7"/>
      <c r="B6" s="15"/>
      <c r="C6" s="16"/>
      <c r="D6" s="18"/>
      <c r="E6" s="18"/>
      <c r="F6" s="19"/>
      <c r="G6" s="20"/>
      <c r="H6" s="22"/>
      <c r="I6" s="21"/>
      <c r="J6" s="17"/>
      <c r="K6" s="23"/>
      <c r="L6" s="24"/>
      <c r="M6" s="24"/>
      <c r="N6" s="24"/>
      <c r="O6" s="25"/>
      <c r="P6" s="24"/>
      <c r="Q6" s="24"/>
      <c r="R6" s="24"/>
      <c r="S6" s="25"/>
      <c r="T6" s="25"/>
      <c r="U6" s="25"/>
      <c r="V6" s="26"/>
      <c r="W6" s="26"/>
      <c r="X6" s="6"/>
      <c r="Y6" s="6"/>
      <c r="Z6" s="6"/>
      <c r="AA6" s="6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5" customFormat="1" ht="30" customHeight="1" x14ac:dyDescent="0.2">
      <c r="B7" s="82" t="s">
        <v>134</v>
      </c>
      <c r="C7" s="84"/>
      <c r="D7" s="85"/>
      <c r="E7" s="88"/>
      <c r="F7" s="113"/>
      <c r="G7" s="114"/>
      <c r="H7" s="90"/>
      <c r="I7" s="92"/>
      <c r="J7" s="93"/>
      <c r="K7" s="80"/>
      <c r="L7" s="97"/>
      <c r="M7" s="98"/>
      <c r="N7" s="98"/>
      <c r="O7" s="99" t="str">
        <f>IF(Z7&lt;=0,0,Z7)</f>
        <v xml:space="preserve"> </v>
      </c>
      <c r="P7" s="97"/>
      <c r="Q7" s="98"/>
      <c r="R7" s="98"/>
      <c r="S7" s="99" t="str">
        <f>IF(AA7&lt;=0,0,AA7)</f>
        <v xml:space="preserve"> </v>
      </c>
      <c r="T7" s="103" t="str">
        <f>IF(E7="","",IF(OR(O7=0,S7=0),0,O7+S7))</f>
        <v/>
      </c>
      <c r="U7" s="133" t="s">
        <v>131</v>
      </c>
      <c r="V7" s="106" t="str">
        <f>IF(H7=0," ",IF(E7="H",IF(AND(H7&gt;2006,H7&lt;2010),VLOOKUP(K7,Minimas!$A$15:$C$29,3),IF(AND(H7&gt;2009,H7&lt;2012),VLOOKUP(K7,Minimas!$A$15:$C$29,2),"ERREUR")),IF(AND(H7&gt;2006,H7&lt;2010),VLOOKUP(K7,Minimas!$H$15:J$29,3),IF(AND(H7&gt;2009,H7&lt;2012),VLOOKUP(K7,Minimas!$H$15:$J$29,2),"ERREUR"))))</f>
        <v xml:space="preserve"> </v>
      </c>
      <c r="W7" s="107" t="str">
        <f>IF(E7=" "," ",IF(E7="H",10^(0.75194503*LOG(K7/175.508)^2)*T7,IF(E7="F",10^(0.783497476* LOG(K7/153.655)^2)*T7,"")))</f>
        <v/>
      </c>
      <c r="X7" s="42"/>
      <c r="Y7" s="42"/>
      <c r="Z7" s="42" t="str">
        <f>IF(L7=0," ",MAXA(L7+M7,M7+N7,L7+N7))</f>
        <v xml:space="preserve"> </v>
      </c>
      <c r="AA7" s="42" t="str">
        <f>IF(P7=0," ",MAXA(P7+Q7,Q7+R7,P7+R7))</f>
        <v xml:space="preserve"> </v>
      </c>
      <c r="AB7" s="162"/>
      <c r="AC7" s="162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</row>
    <row r="8" spans="1:107" s="5" customFormat="1" ht="30" customHeight="1" x14ac:dyDescent="0.2">
      <c r="B8" s="83"/>
      <c r="C8" s="86"/>
      <c r="D8" s="87"/>
      <c r="E8" s="89"/>
      <c r="F8" s="115"/>
      <c r="G8" s="116"/>
      <c r="H8" s="91"/>
      <c r="I8" s="94"/>
      <c r="J8" s="95"/>
      <c r="K8" s="81"/>
      <c r="L8" s="100"/>
      <c r="M8" s="101"/>
      <c r="N8" s="101"/>
      <c r="O8" s="102" t="str">
        <f t="shared" ref="O8:O71" si="0">IF(Z8&lt;=0,0,Z8)</f>
        <v xml:space="preserve"> </v>
      </c>
      <c r="P8" s="100"/>
      <c r="Q8" s="101"/>
      <c r="R8" s="101"/>
      <c r="S8" s="102" t="str">
        <f t="shared" ref="S8:S71" si="1">IF(AA8&lt;=0,0,AA8)</f>
        <v xml:space="preserve"> </v>
      </c>
      <c r="T8" s="104" t="str">
        <f t="shared" ref="T8:T71" si="2">IF(E8="","",IF(OR(O8=0,S8=0),0,O8+S8))</f>
        <v/>
      </c>
      <c r="U8" s="105" t="s">
        <v>131</v>
      </c>
      <c r="V8" s="149" t="str">
        <f>IF(H8=0," ",IF(E8="H",IF(AND(H8&gt;2006,H8&lt;2010),VLOOKUP(K8,Minimas!$A$15:$C$29,3),IF(AND(H8&gt;2009,H8&lt;2012),VLOOKUP(K8,Minimas!$A$15:$C$29,2),"ERREUR")),IF(AND(H8&gt;2006,H8&lt;2010),VLOOKUP(K8,Minimas!$H$15:J$29,3),IF(AND(H8&gt;2009,H8&lt;2012),VLOOKUP(K8,Minimas!$H$15:$J$29,2),"ERREUR"))))</f>
        <v xml:space="preserve"> </v>
      </c>
      <c r="W8" s="150" t="str">
        <f t="shared" ref="W8:W71" si="3">IF(E8=" "," ",IF(E8="H",10^(0.75194503*LOG(K8/175.508)^2)*T8,IF(E8="F",10^(0.783497476* LOG(K8/153.655)^2)*T8,"")))</f>
        <v/>
      </c>
      <c r="X8" s="42"/>
      <c r="Y8" s="42"/>
      <c r="Z8" s="42" t="str">
        <f t="shared" ref="Z8:Z71" si="4">IF(L8=0," ",MAXA(L8+M8,M8+N8,L8+N8))</f>
        <v xml:space="preserve"> </v>
      </c>
      <c r="AA8" s="42" t="str">
        <f t="shared" ref="AA8:AA71" si="5">IF(P8=0," ",MAXA(P8+Q8,Q8+R8,P8+R8))</f>
        <v xml:space="preserve"> </v>
      </c>
      <c r="AB8" s="162"/>
      <c r="AC8" s="162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s="5" customFormat="1" ht="30" customHeight="1" x14ac:dyDescent="0.2">
      <c r="B9" s="83"/>
      <c r="C9" s="86"/>
      <c r="D9" s="87"/>
      <c r="E9" s="89"/>
      <c r="F9" s="115"/>
      <c r="G9" s="116"/>
      <c r="H9" s="91"/>
      <c r="I9" s="94"/>
      <c r="J9" s="95"/>
      <c r="K9" s="81"/>
      <c r="L9" s="100"/>
      <c r="M9" s="101"/>
      <c r="N9" s="101"/>
      <c r="O9" s="102" t="str">
        <f t="shared" si="0"/>
        <v xml:space="preserve"> </v>
      </c>
      <c r="P9" s="100"/>
      <c r="Q9" s="101"/>
      <c r="R9" s="101"/>
      <c r="S9" s="102" t="str">
        <f t="shared" si="1"/>
        <v xml:space="preserve"> </v>
      </c>
      <c r="T9" s="104" t="str">
        <f t="shared" si="2"/>
        <v/>
      </c>
      <c r="U9" s="105" t="s">
        <v>131</v>
      </c>
      <c r="V9" s="149" t="str">
        <f>IF(H9=0," ",IF(E9="H",IF(AND(H9&gt;2006,H9&lt;2010),VLOOKUP(K9,Minimas!$A$15:$C$29,3),IF(AND(H9&gt;2009,H9&lt;2012),VLOOKUP(K9,Minimas!$A$15:$C$29,2),"ERREUR")),IF(AND(H9&gt;2006,H9&lt;2010),VLOOKUP(K9,Minimas!$H$15:J$29,3),IF(AND(H9&gt;2009,H9&lt;2012),VLOOKUP(K9,Minimas!$H$15:$J$29,2),"ERREUR"))))</f>
        <v xml:space="preserve"> </v>
      </c>
      <c r="W9" s="150" t="str">
        <f t="shared" si="3"/>
        <v/>
      </c>
      <c r="X9" s="42"/>
      <c r="Y9" s="42"/>
      <c r="Z9" s="42" t="str">
        <f t="shared" si="4"/>
        <v xml:space="preserve"> </v>
      </c>
      <c r="AA9" s="42" t="str">
        <f t="shared" si="5"/>
        <v xml:space="preserve"> </v>
      </c>
      <c r="AB9" s="162"/>
      <c r="AC9" s="16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7" s="5" customFormat="1" ht="30" customHeight="1" x14ac:dyDescent="0.2">
      <c r="B10" s="83"/>
      <c r="C10" s="86"/>
      <c r="D10" s="87"/>
      <c r="E10" s="89"/>
      <c r="F10" s="115"/>
      <c r="G10" s="116"/>
      <c r="H10" s="91"/>
      <c r="I10" s="94"/>
      <c r="J10" s="95"/>
      <c r="K10" s="81"/>
      <c r="L10" s="100"/>
      <c r="M10" s="101"/>
      <c r="N10" s="101"/>
      <c r="O10" s="102" t="str">
        <f t="shared" si="0"/>
        <v xml:space="preserve"> </v>
      </c>
      <c r="P10" s="100"/>
      <c r="Q10" s="101"/>
      <c r="R10" s="101"/>
      <c r="S10" s="102" t="str">
        <f t="shared" si="1"/>
        <v xml:space="preserve"> </v>
      </c>
      <c r="T10" s="104" t="str">
        <f t="shared" si="2"/>
        <v/>
      </c>
      <c r="U10" s="105" t="s">
        <v>131</v>
      </c>
      <c r="V10" s="149" t="str">
        <f>IF(H10=0," ",IF(E10="H",IF(AND(H10&gt;2006,H10&lt;2010),VLOOKUP(K10,Minimas!$A$15:$C$29,3),IF(AND(H10&gt;2009,H10&lt;2012),VLOOKUP(K10,Minimas!$A$15:$C$29,2),"ERREUR")),IF(AND(H10&gt;2006,H10&lt;2010),VLOOKUP(K10,Minimas!$H$15:J$29,3),IF(AND(H10&gt;2009,H10&lt;2012),VLOOKUP(K10,Minimas!$H$15:$J$29,2),"ERREUR"))))</f>
        <v xml:space="preserve"> </v>
      </c>
      <c r="W10" s="150" t="str">
        <f t="shared" si="3"/>
        <v/>
      </c>
      <c r="X10" s="42"/>
      <c r="Y10" s="42"/>
      <c r="Z10" s="42" t="str">
        <f t="shared" si="4"/>
        <v xml:space="preserve"> </v>
      </c>
      <c r="AA10" s="42" t="str">
        <f t="shared" si="5"/>
        <v xml:space="preserve"> </v>
      </c>
      <c r="AB10" s="162"/>
      <c r="AC10" s="162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</row>
    <row r="11" spans="1:107" s="5" customFormat="1" ht="30" customHeight="1" x14ac:dyDescent="0.2">
      <c r="B11" s="83"/>
      <c r="C11" s="86"/>
      <c r="D11" s="87"/>
      <c r="E11" s="89"/>
      <c r="F11" s="115"/>
      <c r="G11" s="116"/>
      <c r="H11" s="91"/>
      <c r="I11" s="94"/>
      <c r="J11" s="95"/>
      <c r="K11" s="81"/>
      <c r="L11" s="100"/>
      <c r="M11" s="101"/>
      <c r="N11" s="101"/>
      <c r="O11" s="102" t="str">
        <f t="shared" si="0"/>
        <v xml:space="preserve"> </v>
      </c>
      <c r="P11" s="100"/>
      <c r="Q11" s="101"/>
      <c r="R11" s="101"/>
      <c r="S11" s="102" t="str">
        <f t="shared" si="1"/>
        <v xml:space="preserve"> </v>
      </c>
      <c r="T11" s="104" t="str">
        <f t="shared" si="2"/>
        <v/>
      </c>
      <c r="U11" s="105" t="s">
        <v>131</v>
      </c>
      <c r="V11" s="149" t="str">
        <f>IF(H11=0," ",IF(E11="H",IF(AND(H11&gt;2006,H11&lt;2010),VLOOKUP(K11,Minimas!$A$15:$C$29,3),IF(AND(H11&gt;2009,H11&lt;2012),VLOOKUP(K11,Minimas!$A$15:$C$29,2),"ERREUR")),IF(AND(H11&gt;2006,H11&lt;2010),VLOOKUP(K11,Minimas!$H$15:J$29,3),IF(AND(H11&gt;2009,H11&lt;2012),VLOOKUP(K11,Minimas!$H$15:$J$29,2),"ERREUR"))))</f>
        <v xml:space="preserve"> </v>
      </c>
      <c r="W11" s="150" t="str">
        <f t="shared" si="3"/>
        <v/>
      </c>
      <c r="X11" s="42"/>
      <c r="Y11" s="42"/>
      <c r="Z11" s="42" t="str">
        <f t="shared" si="4"/>
        <v xml:space="preserve"> </v>
      </c>
      <c r="AA11" s="42" t="str">
        <f t="shared" si="5"/>
        <v xml:space="preserve"> </v>
      </c>
      <c r="AB11" s="162"/>
      <c r="AC11" s="162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07" s="5" customFormat="1" ht="30" customHeight="1" x14ac:dyDescent="0.2">
      <c r="B12" s="83"/>
      <c r="C12" s="86"/>
      <c r="D12" s="87"/>
      <c r="E12" s="89"/>
      <c r="F12" s="115"/>
      <c r="G12" s="116"/>
      <c r="H12" s="91"/>
      <c r="I12" s="94"/>
      <c r="J12" s="95"/>
      <c r="K12" s="81"/>
      <c r="L12" s="100"/>
      <c r="M12" s="101"/>
      <c r="N12" s="101"/>
      <c r="O12" s="102" t="str">
        <f t="shared" si="0"/>
        <v xml:space="preserve"> </v>
      </c>
      <c r="P12" s="100"/>
      <c r="Q12" s="101"/>
      <c r="R12" s="101"/>
      <c r="S12" s="102" t="str">
        <f t="shared" si="1"/>
        <v xml:space="preserve"> </v>
      </c>
      <c r="T12" s="104" t="str">
        <f t="shared" si="2"/>
        <v/>
      </c>
      <c r="U12" s="105" t="s">
        <v>131</v>
      </c>
      <c r="V12" s="149" t="str">
        <f>IF(H12=0," ",IF(E12="H",IF(AND(H12&gt;2006,H12&lt;2010),VLOOKUP(K12,Minimas!$A$15:$C$29,3),IF(AND(H12&gt;2009,H12&lt;2012),VLOOKUP(K12,Minimas!$A$15:$C$29,2),"ERREUR")),IF(AND(H12&gt;2006,H12&lt;2010),VLOOKUP(K12,Minimas!$H$15:J$29,3),IF(AND(H12&gt;2009,H12&lt;2012),VLOOKUP(K12,Minimas!$H$15:$J$29,2),"ERREUR"))))</f>
        <v xml:space="preserve"> </v>
      </c>
      <c r="W12" s="150" t="str">
        <f t="shared" si="3"/>
        <v/>
      </c>
      <c r="X12" s="42"/>
      <c r="Y12" s="42"/>
      <c r="Z12" s="42" t="str">
        <f t="shared" si="4"/>
        <v xml:space="preserve"> </v>
      </c>
      <c r="AA12" s="42" t="str">
        <f t="shared" si="5"/>
        <v xml:space="preserve"> </v>
      </c>
      <c r="AB12" s="162"/>
      <c r="AC12" s="162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</row>
    <row r="13" spans="1:107" s="5" customFormat="1" ht="30" customHeight="1" x14ac:dyDescent="0.2">
      <c r="B13" s="83"/>
      <c r="C13" s="86"/>
      <c r="D13" s="87"/>
      <c r="E13" s="89"/>
      <c r="F13" s="115"/>
      <c r="G13" s="116"/>
      <c r="H13" s="91"/>
      <c r="I13" s="94"/>
      <c r="J13" s="95"/>
      <c r="K13" s="81"/>
      <c r="L13" s="100"/>
      <c r="M13" s="101"/>
      <c r="N13" s="101"/>
      <c r="O13" s="102" t="str">
        <f t="shared" si="0"/>
        <v xml:space="preserve"> </v>
      </c>
      <c r="P13" s="100"/>
      <c r="Q13" s="101"/>
      <c r="R13" s="101"/>
      <c r="S13" s="102" t="str">
        <f t="shared" si="1"/>
        <v xml:space="preserve"> </v>
      </c>
      <c r="T13" s="104" t="str">
        <f t="shared" si="2"/>
        <v/>
      </c>
      <c r="U13" s="105" t="s">
        <v>131</v>
      </c>
      <c r="V13" s="149" t="str">
        <f>IF(H13=0," ",IF(E13="H",IF(AND(H13&gt;2006,H13&lt;2010),VLOOKUP(K13,Minimas!$A$15:$C$29,3),IF(AND(H13&gt;2009,H13&lt;2012),VLOOKUP(K13,Minimas!$A$15:$C$29,2),"ERREUR")),IF(AND(H13&gt;2006,H13&lt;2010),VLOOKUP(K13,Minimas!$H$15:J$29,3),IF(AND(H13&gt;2009,H13&lt;2012),VLOOKUP(K13,Minimas!$H$15:$J$29,2),"ERREUR"))))</f>
        <v xml:space="preserve"> </v>
      </c>
      <c r="W13" s="150" t="str">
        <f t="shared" si="3"/>
        <v/>
      </c>
      <c r="X13" s="42"/>
      <c r="Y13" s="42"/>
      <c r="Z13" s="42" t="str">
        <f t="shared" si="4"/>
        <v xml:space="preserve"> </v>
      </c>
      <c r="AA13" s="42" t="str">
        <f t="shared" si="5"/>
        <v xml:space="preserve"> </v>
      </c>
      <c r="AB13" s="162"/>
      <c r="AC13" s="162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</row>
    <row r="14" spans="1:107" s="5" customFormat="1" ht="30" customHeight="1" x14ac:dyDescent="0.2">
      <c r="B14" s="83"/>
      <c r="C14" s="86"/>
      <c r="D14" s="87"/>
      <c r="E14" s="89"/>
      <c r="F14" s="115"/>
      <c r="G14" s="116"/>
      <c r="H14" s="91"/>
      <c r="I14" s="94"/>
      <c r="J14" s="95"/>
      <c r="K14" s="81"/>
      <c r="L14" s="100"/>
      <c r="M14" s="101"/>
      <c r="N14" s="101"/>
      <c r="O14" s="102" t="str">
        <f t="shared" si="0"/>
        <v xml:space="preserve"> </v>
      </c>
      <c r="P14" s="100"/>
      <c r="Q14" s="101"/>
      <c r="R14" s="101"/>
      <c r="S14" s="102" t="str">
        <f t="shared" si="1"/>
        <v xml:space="preserve"> </v>
      </c>
      <c r="T14" s="104" t="str">
        <f t="shared" si="2"/>
        <v/>
      </c>
      <c r="U14" s="105" t="s">
        <v>131</v>
      </c>
      <c r="V14" s="149" t="str">
        <f>IF(H14=0," ",IF(E14="H",IF(AND(H14&gt;2006,H14&lt;2010),VLOOKUP(K14,Minimas!$A$15:$C$29,3),IF(AND(H14&gt;2009,H14&lt;2012),VLOOKUP(K14,Minimas!$A$15:$C$29,2),"ERREUR")),IF(AND(H14&gt;2006,H14&lt;2010),VLOOKUP(K14,Minimas!$H$15:J$29,3),IF(AND(H14&gt;2009,H14&lt;2012),VLOOKUP(K14,Minimas!$H$15:$J$29,2),"ERREUR"))))</f>
        <v xml:space="preserve"> </v>
      </c>
      <c r="W14" s="150" t="str">
        <f t="shared" si="3"/>
        <v/>
      </c>
      <c r="X14" s="42"/>
      <c r="Y14" s="42"/>
      <c r="Z14" s="42" t="str">
        <f t="shared" si="4"/>
        <v xml:space="preserve"> </v>
      </c>
      <c r="AA14" s="42" t="str">
        <f t="shared" si="5"/>
        <v xml:space="preserve"> </v>
      </c>
      <c r="AB14" s="162"/>
      <c r="AC14" s="162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07" s="5" customFormat="1" ht="30" customHeight="1" x14ac:dyDescent="0.2">
      <c r="B15" s="83"/>
      <c r="C15" s="86"/>
      <c r="D15" s="87"/>
      <c r="E15" s="89"/>
      <c r="F15" s="115"/>
      <c r="G15" s="116"/>
      <c r="H15" s="91"/>
      <c r="I15" s="94"/>
      <c r="J15" s="95"/>
      <c r="K15" s="81"/>
      <c r="L15" s="100"/>
      <c r="M15" s="101"/>
      <c r="N15" s="101"/>
      <c r="O15" s="102" t="str">
        <f t="shared" si="0"/>
        <v xml:space="preserve"> </v>
      </c>
      <c r="P15" s="100"/>
      <c r="Q15" s="101"/>
      <c r="R15" s="101"/>
      <c r="S15" s="102" t="str">
        <f t="shared" si="1"/>
        <v xml:space="preserve"> </v>
      </c>
      <c r="T15" s="104" t="str">
        <f t="shared" si="2"/>
        <v/>
      </c>
      <c r="U15" s="105" t="s">
        <v>131</v>
      </c>
      <c r="V15" s="149" t="str">
        <f>IF(H15=0," ",IF(E15="H",IF(AND(H15&gt;2006,H15&lt;2010),VLOOKUP(K15,Minimas!$A$15:$C$29,3),IF(AND(H15&gt;2009,H15&lt;2012),VLOOKUP(K15,Minimas!$A$15:$C$29,2),"ERREUR")),IF(AND(H15&gt;2006,H15&lt;2010),VLOOKUP(K15,Minimas!$H$15:J$29,3),IF(AND(H15&gt;2009,H15&lt;2012),VLOOKUP(K15,Minimas!$H$15:$J$29,2),"ERREUR"))))</f>
        <v xml:space="preserve"> </v>
      </c>
      <c r="W15" s="150" t="str">
        <f t="shared" si="3"/>
        <v/>
      </c>
      <c r="X15" s="42"/>
      <c r="Y15" s="42"/>
      <c r="Z15" s="42" t="str">
        <f t="shared" si="4"/>
        <v xml:space="preserve"> </v>
      </c>
      <c r="AA15" s="42" t="str">
        <f t="shared" si="5"/>
        <v xml:space="preserve"> </v>
      </c>
      <c r="AB15" s="162"/>
      <c r="AC15" s="162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5" customFormat="1" ht="30" customHeight="1" x14ac:dyDescent="0.2">
      <c r="B16" s="83"/>
      <c r="C16" s="86"/>
      <c r="D16" s="87"/>
      <c r="E16" s="89"/>
      <c r="F16" s="115"/>
      <c r="G16" s="116"/>
      <c r="H16" s="91"/>
      <c r="I16" s="94"/>
      <c r="J16" s="95"/>
      <c r="K16" s="81"/>
      <c r="L16" s="100"/>
      <c r="M16" s="101"/>
      <c r="N16" s="101"/>
      <c r="O16" s="102" t="str">
        <f t="shared" si="0"/>
        <v xml:space="preserve"> </v>
      </c>
      <c r="P16" s="100"/>
      <c r="Q16" s="101"/>
      <c r="R16" s="101"/>
      <c r="S16" s="102" t="str">
        <f t="shared" si="1"/>
        <v xml:space="preserve"> </v>
      </c>
      <c r="T16" s="104" t="str">
        <f t="shared" si="2"/>
        <v/>
      </c>
      <c r="U16" s="105" t="s">
        <v>131</v>
      </c>
      <c r="V16" s="149" t="str">
        <f>IF(H16=0," ",IF(E16="H",IF(AND(H16&gt;2006,H16&lt;2010),VLOOKUP(K16,Minimas!$A$15:$C$29,3),IF(AND(H16&gt;2009,H16&lt;2012),VLOOKUP(K16,Minimas!$A$15:$C$29,2),"ERREUR")),IF(AND(H16&gt;2006,H16&lt;2010),VLOOKUP(K16,Minimas!$H$15:J$29,3),IF(AND(H16&gt;2009,H16&lt;2012),VLOOKUP(K16,Minimas!$H$15:$J$29,2),"ERREUR"))))</f>
        <v xml:space="preserve"> </v>
      </c>
      <c r="W16" s="150" t="str">
        <f t="shared" si="3"/>
        <v/>
      </c>
      <c r="X16" s="42"/>
      <c r="Y16" s="42"/>
      <c r="Z16" s="42" t="str">
        <f t="shared" si="4"/>
        <v xml:space="preserve"> </v>
      </c>
      <c r="AA16" s="42" t="str">
        <f t="shared" si="5"/>
        <v xml:space="preserve"> </v>
      </c>
      <c r="AB16" s="162"/>
      <c r="AC16" s="162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</row>
    <row r="17" spans="2:107" s="5" customFormat="1" ht="30" customHeight="1" x14ac:dyDescent="0.2">
      <c r="B17" s="83"/>
      <c r="C17" s="86"/>
      <c r="D17" s="87"/>
      <c r="E17" s="89"/>
      <c r="F17" s="115"/>
      <c r="G17" s="116"/>
      <c r="H17" s="91"/>
      <c r="I17" s="94"/>
      <c r="J17" s="95"/>
      <c r="K17" s="81"/>
      <c r="L17" s="100"/>
      <c r="M17" s="101"/>
      <c r="N17" s="101"/>
      <c r="O17" s="102" t="str">
        <f t="shared" si="0"/>
        <v xml:space="preserve"> </v>
      </c>
      <c r="P17" s="100"/>
      <c r="Q17" s="101"/>
      <c r="R17" s="101"/>
      <c r="S17" s="102" t="str">
        <f t="shared" si="1"/>
        <v xml:space="preserve"> </v>
      </c>
      <c r="T17" s="104" t="str">
        <f t="shared" si="2"/>
        <v/>
      </c>
      <c r="U17" s="105" t="s">
        <v>131</v>
      </c>
      <c r="V17" s="149" t="str">
        <f>IF(H17=0," ",IF(E17="H",IF(AND(H17&gt;2006,H17&lt;2010),VLOOKUP(K17,Minimas!$A$15:$C$29,3),IF(AND(H17&gt;2009,H17&lt;2012),VLOOKUP(K17,Minimas!$A$15:$C$29,2),"ERREUR")),IF(AND(H17&gt;2006,H17&lt;2010),VLOOKUP(K17,Minimas!$H$15:J$29,3),IF(AND(H17&gt;2009,H17&lt;2012),VLOOKUP(K17,Minimas!$H$15:$J$29,2),"ERREUR"))))</f>
        <v xml:space="preserve"> </v>
      </c>
      <c r="W17" s="150" t="str">
        <f t="shared" si="3"/>
        <v/>
      </c>
      <c r="X17" s="42"/>
      <c r="Y17" s="42"/>
      <c r="Z17" s="42" t="str">
        <f t="shared" si="4"/>
        <v xml:space="preserve"> </v>
      </c>
      <c r="AA17" s="42" t="str">
        <f t="shared" si="5"/>
        <v xml:space="preserve"> </v>
      </c>
      <c r="AB17" s="162"/>
      <c r="AC17" s="162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2:107" s="5" customFormat="1" ht="30" customHeight="1" x14ac:dyDescent="0.2">
      <c r="B18" s="83"/>
      <c r="C18" s="86"/>
      <c r="D18" s="87"/>
      <c r="E18" s="89"/>
      <c r="F18" s="115"/>
      <c r="G18" s="116"/>
      <c r="H18" s="91"/>
      <c r="I18" s="94"/>
      <c r="J18" s="95"/>
      <c r="K18" s="81"/>
      <c r="L18" s="100"/>
      <c r="M18" s="101"/>
      <c r="N18" s="101"/>
      <c r="O18" s="102" t="str">
        <f t="shared" si="0"/>
        <v xml:space="preserve"> </v>
      </c>
      <c r="P18" s="100"/>
      <c r="Q18" s="101"/>
      <c r="R18" s="101"/>
      <c r="S18" s="102" t="str">
        <f t="shared" si="1"/>
        <v xml:space="preserve"> </v>
      </c>
      <c r="T18" s="104" t="str">
        <f t="shared" si="2"/>
        <v/>
      </c>
      <c r="U18" s="105" t="s">
        <v>131</v>
      </c>
      <c r="V18" s="149" t="str">
        <f>IF(H18=0," ",IF(E18="H",IF(AND(H18&gt;2006,H18&lt;2010),VLOOKUP(K18,Minimas!$A$15:$C$29,3),IF(AND(H18&gt;2009,H18&lt;2012),VLOOKUP(K18,Minimas!$A$15:$C$29,2),"ERREUR")),IF(AND(H18&gt;2006,H18&lt;2010),VLOOKUP(K18,Minimas!$H$15:J$29,3),IF(AND(H18&gt;2009,H18&lt;2012),VLOOKUP(K18,Minimas!$H$15:$J$29,2),"ERREUR"))))</f>
        <v xml:space="preserve"> </v>
      </c>
      <c r="W18" s="150" t="str">
        <f t="shared" si="3"/>
        <v/>
      </c>
      <c r="X18" s="42"/>
      <c r="Y18" s="42"/>
      <c r="Z18" s="42" t="str">
        <f t="shared" si="4"/>
        <v xml:space="preserve"> </v>
      </c>
      <c r="AA18" s="42" t="str">
        <f t="shared" si="5"/>
        <v xml:space="preserve"> </v>
      </c>
      <c r="AB18" s="162"/>
      <c r="AC18" s="162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2:107" s="5" customFormat="1" ht="30" customHeight="1" x14ac:dyDescent="0.2">
      <c r="B19" s="83"/>
      <c r="C19" s="86"/>
      <c r="D19" s="87"/>
      <c r="E19" s="89"/>
      <c r="F19" s="115"/>
      <c r="G19" s="116"/>
      <c r="H19" s="91"/>
      <c r="I19" s="94"/>
      <c r="J19" s="95"/>
      <c r="K19" s="81"/>
      <c r="L19" s="100"/>
      <c r="M19" s="101"/>
      <c r="N19" s="101"/>
      <c r="O19" s="102" t="str">
        <f t="shared" si="0"/>
        <v xml:space="preserve"> </v>
      </c>
      <c r="P19" s="100"/>
      <c r="Q19" s="101"/>
      <c r="R19" s="101"/>
      <c r="S19" s="102" t="str">
        <f t="shared" si="1"/>
        <v xml:space="preserve"> </v>
      </c>
      <c r="T19" s="104" t="str">
        <f t="shared" si="2"/>
        <v/>
      </c>
      <c r="U19" s="105" t="s">
        <v>131</v>
      </c>
      <c r="V19" s="149" t="str">
        <f>IF(H19=0," ",IF(E19="H",IF(AND(H19&gt;2006,H19&lt;2010),VLOOKUP(K19,Minimas!$A$15:$C$29,3),IF(AND(H19&gt;2009,H19&lt;2012),VLOOKUP(K19,Minimas!$A$15:$C$29,2),"ERREUR")),IF(AND(H19&gt;2006,H19&lt;2010),VLOOKUP(K19,Minimas!$H$15:J$29,3),IF(AND(H19&gt;2009,H19&lt;2012),VLOOKUP(K19,Minimas!$H$15:$J$29,2),"ERREUR"))))</f>
        <v xml:space="preserve"> </v>
      </c>
      <c r="W19" s="150" t="str">
        <f t="shared" si="3"/>
        <v/>
      </c>
      <c r="X19" s="42"/>
      <c r="Y19" s="42"/>
      <c r="Z19" s="42" t="str">
        <f t="shared" si="4"/>
        <v xml:space="preserve"> </v>
      </c>
      <c r="AA19" s="42" t="str">
        <f t="shared" si="5"/>
        <v xml:space="preserve"> </v>
      </c>
      <c r="AB19" s="162"/>
      <c r="AC19" s="162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2:107" s="5" customFormat="1" ht="30" customHeight="1" x14ac:dyDescent="0.2">
      <c r="B20" s="83"/>
      <c r="C20" s="86"/>
      <c r="D20" s="87"/>
      <c r="E20" s="89"/>
      <c r="F20" s="115"/>
      <c r="G20" s="116"/>
      <c r="H20" s="91"/>
      <c r="I20" s="94"/>
      <c r="J20" s="95"/>
      <c r="K20" s="81"/>
      <c r="L20" s="100"/>
      <c r="M20" s="101"/>
      <c r="N20" s="101"/>
      <c r="O20" s="102" t="str">
        <f t="shared" si="0"/>
        <v xml:space="preserve"> </v>
      </c>
      <c r="P20" s="100"/>
      <c r="Q20" s="101"/>
      <c r="R20" s="101"/>
      <c r="S20" s="102" t="str">
        <f t="shared" si="1"/>
        <v xml:space="preserve"> </v>
      </c>
      <c r="T20" s="104" t="str">
        <f t="shared" si="2"/>
        <v/>
      </c>
      <c r="U20" s="105" t="s">
        <v>131</v>
      </c>
      <c r="V20" s="149" t="str">
        <f>IF(H20=0," ",IF(E20="H",IF(AND(H20&gt;2006,H20&lt;2010),VLOOKUP(K20,Minimas!$A$15:$C$29,3),IF(AND(H20&gt;2009,H20&lt;2012),VLOOKUP(K20,Minimas!$A$15:$C$29,2),"ERREUR")),IF(AND(H20&gt;2006,H20&lt;2010),VLOOKUP(K20,Minimas!$H$15:J$29,3),IF(AND(H20&gt;2009,H20&lt;2012),VLOOKUP(K20,Minimas!$H$15:$J$29,2),"ERREUR"))))</f>
        <v xml:space="preserve"> </v>
      </c>
      <c r="W20" s="150" t="str">
        <f t="shared" si="3"/>
        <v/>
      </c>
      <c r="X20" s="42"/>
      <c r="Y20" s="42"/>
      <c r="Z20" s="42" t="str">
        <f t="shared" si="4"/>
        <v xml:space="preserve"> </v>
      </c>
      <c r="AA20" s="42" t="str">
        <f t="shared" si="5"/>
        <v xml:space="preserve"> </v>
      </c>
      <c r="AB20" s="162"/>
      <c r="AC20" s="162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spans="2:107" s="5" customFormat="1" ht="30" customHeight="1" x14ac:dyDescent="0.2">
      <c r="B21" s="83"/>
      <c r="C21" s="86"/>
      <c r="D21" s="87"/>
      <c r="E21" s="89"/>
      <c r="F21" s="115"/>
      <c r="G21" s="116"/>
      <c r="H21" s="91"/>
      <c r="I21" s="94"/>
      <c r="J21" s="95"/>
      <c r="K21" s="81"/>
      <c r="L21" s="100"/>
      <c r="M21" s="101"/>
      <c r="N21" s="101"/>
      <c r="O21" s="102" t="str">
        <f t="shared" si="0"/>
        <v xml:space="preserve"> </v>
      </c>
      <c r="P21" s="100"/>
      <c r="Q21" s="101"/>
      <c r="R21" s="101"/>
      <c r="S21" s="102" t="str">
        <f t="shared" si="1"/>
        <v xml:space="preserve"> </v>
      </c>
      <c r="T21" s="104" t="str">
        <f t="shared" si="2"/>
        <v/>
      </c>
      <c r="U21" s="105" t="s">
        <v>131</v>
      </c>
      <c r="V21" s="149" t="str">
        <f>IF(H21=0," ",IF(E21="H",IF(AND(H21&gt;2006,H21&lt;2010),VLOOKUP(K21,Minimas!$A$15:$C$29,3),IF(AND(H21&gt;2009,H21&lt;2012),VLOOKUP(K21,Minimas!$A$15:$C$29,2),"ERREUR")),IF(AND(H21&gt;2006,H21&lt;2010),VLOOKUP(K21,Minimas!$H$15:J$29,3),IF(AND(H21&gt;2009,H21&lt;2012),VLOOKUP(K21,Minimas!$H$15:$J$29,2),"ERREUR"))))</f>
        <v xml:space="preserve"> </v>
      </c>
      <c r="W21" s="150" t="str">
        <f t="shared" si="3"/>
        <v/>
      </c>
      <c r="X21" s="42"/>
      <c r="Y21" s="42"/>
      <c r="Z21" s="42" t="str">
        <f t="shared" si="4"/>
        <v xml:space="preserve"> </v>
      </c>
      <c r="AA21" s="42" t="str">
        <f t="shared" si="5"/>
        <v xml:space="preserve"> </v>
      </c>
      <c r="AB21" s="162"/>
      <c r="AC21" s="162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</row>
    <row r="22" spans="2:107" s="5" customFormat="1" ht="30" customHeight="1" x14ac:dyDescent="0.2">
      <c r="B22" s="83"/>
      <c r="C22" s="86"/>
      <c r="D22" s="87"/>
      <c r="E22" s="89"/>
      <c r="F22" s="115"/>
      <c r="G22" s="116"/>
      <c r="H22" s="91"/>
      <c r="I22" s="94"/>
      <c r="J22" s="95"/>
      <c r="K22" s="81"/>
      <c r="L22" s="100"/>
      <c r="M22" s="101"/>
      <c r="N22" s="101"/>
      <c r="O22" s="102" t="str">
        <f t="shared" si="0"/>
        <v xml:space="preserve"> </v>
      </c>
      <c r="P22" s="100"/>
      <c r="Q22" s="101"/>
      <c r="R22" s="101"/>
      <c r="S22" s="102" t="str">
        <f t="shared" si="1"/>
        <v xml:space="preserve"> </v>
      </c>
      <c r="T22" s="104" t="str">
        <f t="shared" si="2"/>
        <v/>
      </c>
      <c r="U22" s="105" t="s">
        <v>131</v>
      </c>
      <c r="V22" s="149" t="str">
        <f>IF(H22=0," ",IF(E22="H",IF(AND(H22&gt;2006,H22&lt;2010),VLOOKUP(K22,Minimas!$A$15:$C$29,3),IF(AND(H22&gt;2009,H22&lt;2012),VLOOKUP(K22,Minimas!$A$15:$C$29,2),"ERREUR")),IF(AND(H22&gt;2006,H22&lt;2010),VLOOKUP(K22,Minimas!$H$15:J$29,3),IF(AND(H22&gt;2009,H22&lt;2012),VLOOKUP(K22,Minimas!$H$15:$J$29,2),"ERREUR"))))</f>
        <v xml:space="preserve"> </v>
      </c>
      <c r="W22" s="150" t="str">
        <f t="shared" si="3"/>
        <v/>
      </c>
      <c r="X22" s="42"/>
      <c r="Y22" s="42"/>
      <c r="Z22" s="42" t="str">
        <f t="shared" si="4"/>
        <v xml:space="preserve"> </v>
      </c>
      <c r="AA22" s="42" t="str">
        <f t="shared" si="5"/>
        <v xml:space="preserve"> </v>
      </c>
      <c r="AB22" s="162"/>
      <c r="AC22" s="162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2:107" s="5" customFormat="1" ht="30" customHeight="1" x14ac:dyDescent="0.2">
      <c r="B23" s="83"/>
      <c r="C23" s="86"/>
      <c r="D23" s="87"/>
      <c r="E23" s="89"/>
      <c r="F23" s="115"/>
      <c r="G23" s="116"/>
      <c r="H23" s="91"/>
      <c r="I23" s="94"/>
      <c r="J23" s="95"/>
      <c r="K23" s="81"/>
      <c r="L23" s="100"/>
      <c r="M23" s="101"/>
      <c r="N23" s="101"/>
      <c r="O23" s="102" t="str">
        <f t="shared" si="0"/>
        <v xml:space="preserve"> </v>
      </c>
      <c r="P23" s="100"/>
      <c r="Q23" s="101"/>
      <c r="R23" s="101"/>
      <c r="S23" s="102" t="str">
        <f t="shared" si="1"/>
        <v xml:space="preserve"> </v>
      </c>
      <c r="T23" s="104" t="str">
        <f t="shared" si="2"/>
        <v/>
      </c>
      <c r="U23" s="105" t="s">
        <v>131</v>
      </c>
      <c r="V23" s="149" t="str">
        <f>IF(H23=0," ",IF(E23="H",IF(AND(H23&gt;2006,H23&lt;2010),VLOOKUP(K23,Minimas!$A$15:$C$29,3),IF(AND(H23&gt;2009,H23&lt;2012),VLOOKUP(K23,Minimas!$A$15:$C$29,2),"ERREUR")),IF(AND(H23&gt;2006,H23&lt;2010),VLOOKUP(K23,Minimas!$H$15:J$29,3),IF(AND(H23&gt;2009,H23&lt;2012),VLOOKUP(K23,Minimas!$H$15:$J$29,2),"ERREUR"))))</f>
        <v xml:space="preserve"> </v>
      </c>
      <c r="W23" s="150" t="str">
        <f t="shared" si="3"/>
        <v/>
      </c>
      <c r="X23" s="42"/>
      <c r="Y23" s="42"/>
      <c r="Z23" s="42" t="str">
        <f t="shared" si="4"/>
        <v xml:space="preserve"> </v>
      </c>
      <c r="AA23" s="42" t="str">
        <f t="shared" si="5"/>
        <v xml:space="preserve"> </v>
      </c>
      <c r="AB23" s="162"/>
      <c r="AC23" s="162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</row>
    <row r="24" spans="2:107" s="5" customFormat="1" ht="30" customHeight="1" x14ac:dyDescent="0.2">
      <c r="B24" s="83"/>
      <c r="C24" s="86"/>
      <c r="D24" s="87"/>
      <c r="E24" s="89"/>
      <c r="F24" s="115"/>
      <c r="G24" s="116"/>
      <c r="H24" s="91"/>
      <c r="I24" s="94"/>
      <c r="J24" s="95"/>
      <c r="K24" s="81"/>
      <c r="L24" s="100"/>
      <c r="M24" s="101"/>
      <c r="N24" s="101"/>
      <c r="O24" s="102" t="str">
        <f t="shared" si="0"/>
        <v xml:space="preserve"> </v>
      </c>
      <c r="P24" s="100"/>
      <c r="Q24" s="101"/>
      <c r="R24" s="101"/>
      <c r="S24" s="102" t="str">
        <f t="shared" si="1"/>
        <v xml:space="preserve"> </v>
      </c>
      <c r="T24" s="104" t="str">
        <f t="shared" si="2"/>
        <v/>
      </c>
      <c r="U24" s="105" t="s">
        <v>131</v>
      </c>
      <c r="V24" s="149" t="str">
        <f>IF(H24=0," ",IF(E24="H",IF(AND(H24&gt;2006,H24&lt;2010),VLOOKUP(K24,Minimas!$A$15:$C$29,3),IF(AND(H24&gt;2009,H24&lt;2012),VLOOKUP(K24,Minimas!$A$15:$C$29,2),"ERREUR")),IF(AND(H24&gt;2006,H24&lt;2010),VLOOKUP(K24,Minimas!$H$15:J$29,3),IF(AND(H24&gt;2009,H24&lt;2012),VLOOKUP(K24,Minimas!$H$15:$J$29,2),"ERREUR"))))</f>
        <v xml:space="preserve"> </v>
      </c>
      <c r="W24" s="150" t="str">
        <f t="shared" si="3"/>
        <v/>
      </c>
      <c r="X24" s="42"/>
      <c r="Y24" s="42"/>
      <c r="Z24" s="42" t="str">
        <f t="shared" si="4"/>
        <v xml:space="preserve"> </v>
      </c>
      <c r="AA24" s="42" t="str">
        <f t="shared" si="5"/>
        <v xml:space="preserve"> </v>
      </c>
      <c r="AB24" s="162"/>
      <c r="AC24" s="162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2:107" s="5" customFormat="1" ht="30" customHeight="1" x14ac:dyDescent="0.2">
      <c r="B25" s="83"/>
      <c r="C25" s="86"/>
      <c r="D25" s="87"/>
      <c r="E25" s="89"/>
      <c r="F25" s="115"/>
      <c r="G25" s="116"/>
      <c r="H25" s="91"/>
      <c r="I25" s="94"/>
      <c r="J25" s="95"/>
      <c r="K25" s="81"/>
      <c r="L25" s="100"/>
      <c r="M25" s="101"/>
      <c r="N25" s="101"/>
      <c r="O25" s="102" t="str">
        <f t="shared" si="0"/>
        <v xml:space="preserve"> </v>
      </c>
      <c r="P25" s="100"/>
      <c r="Q25" s="101"/>
      <c r="R25" s="101"/>
      <c r="S25" s="102" t="str">
        <f t="shared" si="1"/>
        <v xml:space="preserve"> </v>
      </c>
      <c r="T25" s="104" t="str">
        <f t="shared" si="2"/>
        <v/>
      </c>
      <c r="U25" s="105" t="s">
        <v>131</v>
      </c>
      <c r="V25" s="149" t="str">
        <f>IF(H25=0," ",IF(E25="H",IF(AND(H25&gt;2006,H25&lt;2010),VLOOKUP(K25,Minimas!$A$15:$C$29,3),IF(AND(H25&gt;2009,H25&lt;2012),VLOOKUP(K25,Minimas!$A$15:$C$29,2),"ERREUR")),IF(AND(H25&gt;2006,H25&lt;2010),VLOOKUP(K25,Minimas!$H$15:J$29,3),IF(AND(H25&gt;2009,H25&lt;2012),VLOOKUP(K25,Minimas!$H$15:$J$29,2),"ERREUR"))))</f>
        <v xml:space="preserve"> </v>
      </c>
      <c r="W25" s="150" t="str">
        <f t="shared" si="3"/>
        <v/>
      </c>
      <c r="X25" s="42"/>
      <c r="Y25" s="42"/>
      <c r="Z25" s="42" t="str">
        <f t="shared" si="4"/>
        <v xml:space="preserve"> </v>
      </c>
      <c r="AA25" s="42" t="str">
        <f t="shared" si="5"/>
        <v xml:space="preserve"> </v>
      </c>
      <c r="AB25" s="162"/>
      <c r="AC25" s="162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147"/>
      <c r="CJ25" s="147"/>
      <c r="CK25" s="147"/>
      <c r="CL25" s="147"/>
      <c r="CM25" s="147"/>
      <c r="CN25" s="147"/>
      <c r="CO25" s="147"/>
      <c r="CP25" s="147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</row>
    <row r="26" spans="2:107" s="5" customFormat="1" ht="30" customHeight="1" x14ac:dyDescent="0.2">
      <c r="B26" s="83"/>
      <c r="C26" s="86"/>
      <c r="D26" s="87"/>
      <c r="E26" s="89"/>
      <c r="F26" s="115"/>
      <c r="G26" s="116"/>
      <c r="H26" s="91"/>
      <c r="I26" s="94"/>
      <c r="J26" s="95"/>
      <c r="K26" s="81"/>
      <c r="L26" s="100"/>
      <c r="M26" s="101"/>
      <c r="N26" s="101"/>
      <c r="O26" s="102" t="str">
        <f t="shared" si="0"/>
        <v xml:space="preserve"> </v>
      </c>
      <c r="P26" s="100"/>
      <c r="Q26" s="101"/>
      <c r="R26" s="101"/>
      <c r="S26" s="102" t="str">
        <f t="shared" si="1"/>
        <v xml:space="preserve"> </v>
      </c>
      <c r="T26" s="104" t="str">
        <f t="shared" si="2"/>
        <v/>
      </c>
      <c r="U26" s="105" t="s">
        <v>131</v>
      </c>
      <c r="V26" s="149" t="str">
        <f>IF(H26=0," ",IF(E26="H",IF(AND(H26&gt;2006,H26&lt;2010),VLOOKUP(K26,Minimas!$A$15:$C$29,3),IF(AND(H26&gt;2009,H26&lt;2012),VLOOKUP(K26,Minimas!$A$15:$C$29,2),"ERREUR")),IF(AND(H26&gt;2006,H26&lt;2010),VLOOKUP(K26,Minimas!$H$15:J$29,3),IF(AND(H26&gt;2009,H26&lt;2012),VLOOKUP(K26,Minimas!$H$15:$J$29,2),"ERREUR"))))</f>
        <v xml:space="preserve"> </v>
      </c>
      <c r="W26" s="150" t="str">
        <f t="shared" si="3"/>
        <v/>
      </c>
      <c r="X26" s="42"/>
      <c r="Y26" s="42"/>
      <c r="Z26" s="42" t="str">
        <f t="shared" si="4"/>
        <v xml:space="preserve"> </v>
      </c>
      <c r="AA26" s="42" t="str">
        <f t="shared" si="5"/>
        <v xml:space="preserve"> </v>
      </c>
      <c r="AB26" s="162"/>
      <c r="AC26" s="162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2:107" s="5" customFormat="1" ht="30" customHeight="1" x14ac:dyDescent="0.2">
      <c r="B27" s="83"/>
      <c r="C27" s="86"/>
      <c r="D27" s="87"/>
      <c r="E27" s="89"/>
      <c r="F27" s="115"/>
      <c r="G27" s="116"/>
      <c r="H27" s="91"/>
      <c r="I27" s="94"/>
      <c r="J27" s="95"/>
      <c r="K27" s="81"/>
      <c r="L27" s="100"/>
      <c r="M27" s="101"/>
      <c r="N27" s="101"/>
      <c r="O27" s="102" t="str">
        <f t="shared" si="0"/>
        <v xml:space="preserve"> </v>
      </c>
      <c r="P27" s="100"/>
      <c r="Q27" s="101"/>
      <c r="R27" s="101"/>
      <c r="S27" s="102" t="str">
        <f t="shared" si="1"/>
        <v xml:space="preserve"> </v>
      </c>
      <c r="T27" s="104" t="str">
        <f t="shared" si="2"/>
        <v/>
      </c>
      <c r="U27" s="105" t="s">
        <v>131</v>
      </c>
      <c r="V27" s="149" t="str">
        <f>IF(H27=0," ",IF(E27="H",IF(AND(H27&gt;2006,H27&lt;2010),VLOOKUP(K27,Minimas!$A$15:$C$29,3),IF(AND(H27&gt;2009,H27&lt;2012),VLOOKUP(K27,Minimas!$A$15:$C$29,2),"ERREUR")),IF(AND(H27&gt;2006,H27&lt;2010),VLOOKUP(K27,Minimas!$H$15:J$29,3),IF(AND(H27&gt;2009,H27&lt;2012),VLOOKUP(K27,Minimas!$H$15:$J$29,2),"ERREUR"))))</f>
        <v xml:space="preserve"> </v>
      </c>
      <c r="W27" s="150" t="str">
        <f t="shared" si="3"/>
        <v/>
      </c>
      <c r="X27" s="42"/>
      <c r="Y27" s="42"/>
      <c r="Z27" s="42" t="str">
        <f t="shared" si="4"/>
        <v xml:space="preserve"> </v>
      </c>
      <c r="AA27" s="42" t="str">
        <f t="shared" si="5"/>
        <v xml:space="preserve"> </v>
      </c>
      <c r="AB27" s="162"/>
      <c r="AC27" s="162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</row>
    <row r="28" spans="2:107" s="5" customFormat="1" ht="30" customHeight="1" x14ac:dyDescent="0.2">
      <c r="B28" s="83"/>
      <c r="C28" s="86"/>
      <c r="D28" s="87"/>
      <c r="E28" s="89"/>
      <c r="F28" s="115"/>
      <c r="G28" s="116"/>
      <c r="H28" s="91"/>
      <c r="I28" s="94"/>
      <c r="J28" s="95"/>
      <c r="K28" s="81"/>
      <c r="L28" s="100"/>
      <c r="M28" s="101"/>
      <c r="N28" s="101"/>
      <c r="O28" s="102" t="str">
        <f t="shared" si="0"/>
        <v xml:space="preserve"> </v>
      </c>
      <c r="P28" s="100"/>
      <c r="Q28" s="101"/>
      <c r="R28" s="101"/>
      <c r="S28" s="102" t="str">
        <f t="shared" si="1"/>
        <v xml:space="preserve"> </v>
      </c>
      <c r="T28" s="104" t="str">
        <f t="shared" si="2"/>
        <v/>
      </c>
      <c r="U28" s="105" t="s">
        <v>131</v>
      </c>
      <c r="V28" s="149" t="str">
        <f>IF(H28=0," ",IF(E28="H",IF(AND(H28&gt;2006,H28&lt;2010),VLOOKUP(K28,Minimas!$A$15:$C$29,3),IF(AND(H28&gt;2009,H28&lt;2012),VLOOKUP(K28,Minimas!$A$15:$C$29,2),"ERREUR")),IF(AND(H28&gt;2006,H28&lt;2010),VLOOKUP(K28,Minimas!$H$15:J$29,3),IF(AND(H28&gt;2009,H28&lt;2012),VLOOKUP(K28,Minimas!$H$15:$J$29,2),"ERREUR"))))</f>
        <v xml:space="preserve"> </v>
      </c>
      <c r="W28" s="150" t="str">
        <f t="shared" si="3"/>
        <v/>
      </c>
      <c r="X28" s="42"/>
      <c r="Y28" s="42"/>
      <c r="Z28" s="42" t="str">
        <f t="shared" si="4"/>
        <v xml:space="preserve"> </v>
      </c>
      <c r="AA28" s="42" t="str">
        <f t="shared" si="5"/>
        <v xml:space="preserve"> </v>
      </c>
      <c r="AB28" s="162"/>
      <c r="AC28" s="162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</row>
    <row r="29" spans="2:107" s="5" customFormat="1" ht="30" customHeight="1" x14ac:dyDescent="0.2">
      <c r="B29" s="83"/>
      <c r="C29" s="86"/>
      <c r="D29" s="87"/>
      <c r="E29" s="89"/>
      <c r="F29" s="115"/>
      <c r="G29" s="116"/>
      <c r="H29" s="91"/>
      <c r="I29" s="94"/>
      <c r="J29" s="95"/>
      <c r="K29" s="81"/>
      <c r="L29" s="100"/>
      <c r="M29" s="101"/>
      <c r="N29" s="101"/>
      <c r="O29" s="102" t="str">
        <f t="shared" si="0"/>
        <v xml:space="preserve"> </v>
      </c>
      <c r="P29" s="100"/>
      <c r="Q29" s="101"/>
      <c r="R29" s="101"/>
      <c r="S29" s="102" t="str">
        <f t="shared" si="1"/>
        <v xml:space="preserve"> </v>
      </c>
      <c r="T29" s="104" t="str">
        <f t="shared" si="2"/>
        <v/>
      </c>
      <c r="U29" s="105" t="s">
        <v>131</v>
      </c>
      <c r="V29" s="149" t="str">
        <f>IF(H29=0," ",IF(E29="H",IF(AND(H29&gt;2006,H29&lt;2010),VLOOKUP(K29,Minimas!$A$15:$C$29,3),IF(AND(H29&gt;2009,H29&lt;2012),VLOOKUP(K29,Minimas!$A$15:$C$29,2),"ERREUR")),IF(AND(H29&gt;2006,H29&lt;2010),VLOOKUP(K29,Minimas!$H$15:J$29,3),IF(AND(H29&gt;2009,H29&lt;2012),VLOOKUP(K29,Minimas!$H$15:$J$29,2),"ERREUR"))))</f>
        <v xml:space="preserve"> </v>
      </c>
      <c r="W29" s="150" t="str">
        <f t="shared" si="3"/>
        <v/>
      </c>
      <c r="X29" s="42"/>
      <c r="Y29" s="42"/>
      <c r="Z29" s="42" t="str">
        <f t="shared" si="4"/>
        <v xml:space="preserve"> </v>
      </c>
      <c r="AA29" s="42" t="str">
        <f t="shared" si="5"/>
        <v xml:space="preserve"> </v>
      </c>
      <c r="AB29" s="162"/>
      <c r="AC29" s="162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</row>
    <row r="30" spans="2:107" s="5" customFormat="1" ht="30" customHeight="1" x14ac:dyDescent="0.2">
      <c r="B30" s="83"/>
      <c r="C30" s="86"/>
      <c r="D30" s="87"/>
      <c r="E30" s="89"/>
      <c r="F30" s="115"/>
      <c r="G30" s="116"/>
      <c r="H30" s="91"/>
      <c r="I30" s="94"/>
      <c r="J30" s="95"/>
      <c r="K30" s="81"/>
      <c r="L30" s="100"/>
      <c r="M30" s="101"/>
      <c r="N30" s="101"/>
      <c r="O30" s="102" t="str">
        <f t="shared" si="0"/>
        <v xml:space="preserve"> </v>
      </c>
      <c r="P30" s="100"/>
      <c r="Q30" s="101"/>
      <c r="R30" s="101"/>
      <c r="S30" s="102" t="str">
        <f t="shared" si="1"/>
        <v xml:space="preserve"> </v>
      </c>
      <c r="T30" s="104" t="str">
        <f t="shared" si="2"/>
        <v/>
      </c>
      <c r="U30" s="105" t="s">
        <v>131</v>
      </c>
      <c r="V30" s="149" t="str">
        <f>IF(H30=0," ",IF(E30="H",IF(AND(H30&gt;2006,H30&lt;2010),VLOOKUP(K30,Minimas!$A$15:$C$29,3),IF(AND(H30&gt;2009,H30&lt;2012),VLOOKUP(K30,Minimas!$A$15:$C$29,2),"ERREUR")),IF(AND(H30&gt;2006,H30&lt;2010),VLOOKUP(K30,Minimas!$H$15:J$29,3),IF(AND(H30&gt;2009,H30&lt;2012),VLOOKUP(K30,Minimas!$H$15:$J$29,2),"ERREUR"))))</f>
        <v xml:space="preserve"> </v>
      </c>
      <c r="W30" s="150" t="str">
        <f t="shared" si="3"/>
        <v/>
      </c>
      <c r="X30" s="42"/>
      <c r="Y30" s="42"/>
      <c r="Z30" s="42" t="str">
        <f t="shared" si="4"/>
        <v xml:space="preserve"> </v>
      </c>
      <c r="AA30" s="42" t="str">
        <f t="shared" si="5"/>
        <v xml:space="preserve"> </v>
      </c>
      <c r="AB30" s="162"/>
      <c r="AC30" s="162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</row>
    <row r="31" spans="2:107" s="5" customFormat="1" ht="30" customHeight="1" x14ac:dyDescent="0.2">
      <c r="B31" s="83"/>
      <c r="C31" s="86"/>
      <c r="D31" s="87"/>
      <c r="E31" s="89"/>
      <c r="F31" s="115"/>
      <c r="G31" s="116"/>
      <c r="H31" s="91"/>
      <c r="I31" s="94"/>
      <c r="J31" s="95"/>
      <c r="K31" s="81"/>
      <c r="L31" s="100"/>
      <c r="M31" s="101"/>
      <c r="N31" s="101"/>
      <c r="O31" s="102" t="str">
        <f t="shared" si="0"/>
        <v xml:space="preserve"> </v>
      </c>
      <c r="P31" s="100"/>
      <c r="Q31" s="101"/>
      <c r="R31" s="101"/>
      <c r="S31" s="102" t="str">
        <f t="shared" si="1"/>
        <v xml:space="preserve"> </v>
      </c>
      <c r="T31" s="104" t="str">
        <f t="shared" si="2"/>
        <v/>
      </c>
      <c r="U31" s="105" t="s">
        <v>131</v>
      </c>
      <c r="V31" s="149" t="str">
        <f>IF(H31=0," ",IF(E31="H",IF(AND(H31&gt;2006,H31&lt;2010),VLOOKUP(K31,Minimas!$A$15:$C$29,3),IF(AND(H31&gt;2009,H31&lt;2012),VLOOKUP(K31,Minimas!$A$15:$C$29,2),"ERREUR")),IF(AND(H31&gt;2006,H31&lt;2010),VLOOKUP(K31,Minimas!$H$15:J$29,3),IF(AND(H31&gt;2009,H31&lt;2012),VLOOKUP(K31,Minimas!$H$15:$J$29,2),"ERREUR"))))</f>
        <v xml:space="preserve"> </v>
      </c>
      <c r="W31" s="150" t="str">
        <f t="shared" si="3"/>
        <v/>
      </c>
      <c r="X31" s="42"/>
      <c r="Y31" s="42"/>
      <c r="Z31" s="42" t="str">
        <f t="shared" si="4"/>
        <v xml:space="preserve"> </v>
      </c>
      <c r="AA31" s="42" t="str">
        <f t="shared" si="5"/>
        <v xml:space="preserve"> </v>
      </c>
      <c r="AB31" s="162"/>
      <c r="AC31" s="162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</row>
    <row r="32" spans="2:107" s="5" customFormat="1" ht="30" customHeight="1" x14ac:dyDescent="0.2">
      <c r="B32" s="83"/>
      <c r="C32" s="86"/>
      <c r="D32" s="87"/>
      <c r="E32" s="89"/>
      <c r="F32" s="115"/>
      <c r="G32" s="116"/>
      <c r="H32" s="91"/>
      <c r="I32" s="94"/>
      <c r="J32" s="95"/>
      <c r="K32" s="81"/>
      <c r="L32" s="100"/>
      <c r="M32" s="101"/>
      <c r="N32" s="101"/>
      <c r="O32" s="102" t="str">
        <f t="shared" si="0"/>
        <v xml:space="preserve"> </v>
      </c>
      <c r="P32" s="100"/>
      <c r="Q32" s="101"/>
      <c r="R32" s="101"/>
      <c r="S32" s="102" t="str">
        <f t="shared" si="1"/>
        <v xml:space="preserve"> </v>
      </c>
      <c r="T32" s="104" t="str">
        <f t="shared" si="2"/>
        <v/>
      </c>
      <c r="U32" s="105" t="s">
        <v>131</v>
      </c>
      <c r="V32" s="149" t="str">
        <f>IF(H32=0," ",IF(E32="H",IF(AND(H32&gt;2006,H32&lt;2010),VLOOKUP(K32,Minimas!$A$15:$C$29,3),IF(AND(H32&gt;2009,H32&lt;2012),VLOOKUP(K32,Minimas!$A$15:$C$29,2),"ERREUR")),IF(AND(H32&gt;2006,H32&lt;2010),VLOOKUP(K32,Minimas!$H$15:J$29,3),IF(AND(H32&gt;2009,H32&lt;2012),VLOOKUP(K32,Minimas!$H$15:$J$29,2),"ERREUR"))))</f>
        <v xml:space="preserve"> </v>
      </c>
      <c r="W32" s="150" t="str">
        <f t="shared" si="3"/>
        <v/>
      </c>
      <c r="X32" s="42"/>
      <c r="Y32" s="42"/>
      <c r="Z32" s="42" t="str">
        <f t="shared" si="4"/>
        <v xml:space="preserve"> </v>
      </c>
      <c r="AA32" s="42" t="str">
        <f t="shared" si="5"/>
        <v xml:space="preserve"> </v>
      </c>
      <c r="AB32" s="162"/>
      <c r="AC32" s="162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</row>
    <row r="33" spans="2:107" s="5" customFormat="1" ht="30" customHeight="1" x14ac:dyDescent="0.2">
      <c r="B33" s="83"/>
      <c r="C33" s="86"/>
      <c r="D33" s="87"/>
      <c r="E33" s="89"/>
      <c r="F33" s="115"/>
      <c r="G33" s="116"/>
      <c r="H33" s="91"/>
      <c r="I33" s="94"/>
      <c r="J33" s="95"/>
      <c r="K33" s="81"/>
      <c r="L33" s="100"/>
      <c r="M33" s="101"/>
      <c r="N33" s="101"/>
      <c r="O33" s="102" t="str">
        <f t="shared" si="0"/>
        <v xml:space="preserve"> </v>
      </c>
      <c r="P33" s="100"/>
      <c r="Q33" s="101"/>
      <c r="R33" s="101"/>
      <c r="S33" s="102" t="str">
        <f t="shared" si="1"/>
        <v xml:space="preserve"> </v>
      </c>
      <c r="T33" s="104" t="str">
        <f t="shared" si="2"/>
        <v/>
      </c>
      <c r="U33" s="105" t="s">
        <v>131</v>
      </c>
      <c r="V33" s="149" t="str">
        <f>IF(H33=0," ",IF(E33="H",IF(AND(H33&gt;2006,H33&lt;2010),VLOOKUP(K33,Minimas!$A$15:$C$29,3),IF(AND(H33&gt;2009,H33&lt;2012),VLOOKUP(K33,Minimas!$A$15:$C$29,2),"ERREUR")),IF(AND(H33&gt;2006,H33&lt;2010),VLOOKUP(K33,Minimas!$H$15:J$29,3),IF(AND(H33&gt;2009,H33&lt;2012),VLOOKUP(K33,Minimas!$H$15:$J$29,2),"ERREUR"))))</f>
        <v xml:space="preserve"> </v>
      </c>
      <c r="W33" s="150" t="str">
        <f t="shared" si="3"/>
        <v/>
      </c>
      <c r="X33" s="42"/>
      <c r="Y33" s="42"/>
      <c r="Z33" s="42" t="str">
        <f t="shared" si="4"/>
        <v xml:space="preserve"> </v>
      </c>
      <c r="AA33" s="42" t="str">
        <f t="shared" si="5"/>
        <v xml:space="preserve"> </v>
      </c>
      <c r="AB33" s="162"/>
      <c r="AC33" s="162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</row>
    <row r="34" spans="2:107" s="5" customFormat="1" ht="30" customHeight="1" x14ac:dyDescent="0.2">
      <c r="B34" s="83"/>
      <c r="C34" s="86"/>
      <c r="D34" s="87"/>
      <c r="E34" s="89"/>
      <c r="F34" s="115"/>
      <c r="G34" s="116"/>
      <c r="H34" s="91"/>
      <c r="I34" s="94"/>
      <c r="J34" s="95"/>
      <c r="K34" s="81"/>
      <c r="L34" s="100"/>
      <c r="M34" s="101"/>
      <c r="N34" s="101"/>
      <c r="O34" s="102" t="str">
        <f t="shared" si="0"/>
        <v xml:space="preserve"> </v>
      </c>
      <c r="P34" s="100"/>
      <c r="Q34" s="101"/>
      <c r="R34" s="101"/>
      <c r="S34" s="102" t="str">
        <f t="shared" si="1"/>
        <v xml:space="preserve"> </v>
      </c>
      <c r="T34" s="104" t="str">
        <f t="shared" si="2"/>
        <v/>
      </c>
      <c r="U34" s="105" t="s">
        <v>131</v>
      </c>
      <c r="V34" s="149" t="str">
        <f>IF(H34=0," ",IF(E34="H",IF(AND(H34&gt;2006,H34&lt;2010),VLOOKUP(K34,Minimas!$A$15:$C$29,3),IF(AND(H34&gt;2009,H34&lt;2012),VLOOKUP(K34,Minimas!$A$15:$C$29,2),"ERREUR")),IF(AND(H34&gt;2006,H34&lt;2010),VLOOKUP(K34,Minimas!$H$15:J$29,3),IF(AND(H34&gt;2009,H34&lt;2012),VLOOKUP(K34,Minimas!$H$15:$J$29,2),"ERREUR"))))</f>
        <v xml:space="preserve"> </v>
      </c>
      <c r="W34" s="150" t="str">
        <f t="shared" si="3"/>
        <v/>
      </c>
      <c r="X34" s="42"/>
      <c r="Y34" s="42"/>
      <c r="Z34" s="42" t="str">
        <f t="shared" si="4"/>
        <v xml:space="preserve"> </v>
      </c>
      <c r="AA34" s="42" t="str">
        <f t="shared" si="5"/>
        <v xml:space="preserve"> </v>
      </c>
      <c r="AB34" s="162"/>
      <c r="AC34" s="162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</row>
    <row r="35" spans="2:107" s="5" customFormat="1" ht="30" customHeight="1" x14ac:dyDescent="0.2">
      <c r="B35" s="83"/>
      <c r="C35" s="86"/>
      <c r="D35" s="87"/>
      <c r="E35" s="89"/>
      <c r="F35" s="115"/>
      <c r="G35" s="116"/>
      <c r="H35" s="91"/>
      <c r="I35" s="94"/>
      <c r="J35" s="95"/>
      <c r="K35" s="81"/>
      <c r="L35" s="100"/>
      <c r="M35" s="101"/>
      <c r="N35" s="101"/>
      <c r="O35" s="102" t="str">
        <f t="shared" si="0"/>
        <v xml:space="preserve"> </v>
      </c>
      <c r="P35" s="100"/>
      <c r="Q35" s="101"/>
      <c r="R35" s="101"/>
      <c r="S35" s="102" t="str">
        <f t="shared" si="1"/>
        <v xml:space="preserve"> </v>
      </c>
      <c r="T35" s="104" t="str">
        <f t="shared" si="2"/>
        <v/>
      </c>
      <c r="U35" s="105" t="s">
        <v>131</v>
      </c>
      <c r="V35" s="149" t="str">
        <f>IF(H35=0," ",IF(E35="H",IF(AND(H35&gt;2006,H35&lt;2010),VLOOKUP(K35,Minimas!$A$15:$C$29,3),IF(AND(H35&gt;2009,H35&lt;2012),VLOOKUP(K35,Minimas!$A$15:$C$29,2),"ERREUR")),IF(AND(H35&gt;2006,H35&lt;2010),VLOOKUP(K35,Minimas!$H$15:J$29,3),IF(AND(H35&gt;2009,H35&lt;2012),VLOOKUP(K35,Minimas!$H$15:$J$29,2),"ERREUR"))))</f>
        <v xml:space="preserve"> </v>
      </c>
      <c r="W35" s="150" t="str">
        <f t="shared" si="3"/>
        <v/>
      </c>
      <c r="X35" s="42"/>
      <c r="Y35" s="42"/>
      <c r="Z35" s="42" t="str">
        <f t="shared" si="4"/>
        <v xml:space="preserve"> </v>
      </c>
      <c r="AA35" s="42" t="str">
        <f t="shared" si="5"/>
        <v xml:space="preserve"> </v>
      </c>
      <c r="AB35" s="162"/>
      <c r="AC35" s="162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</row>
    <row r="36" spans="2:107" s="5" customFormat="1" ht="30" customHeight="1" x14ac:dyDescent="0.2">
      <c r="B36" s="83"/>
      <c r="C36" s="86"/>
      <c r="D36" s="87"/>
      <c r="E36" s="89"/>
      <c r="F36" s="115"/>
      <c r="G36" s="116"/>
      <c r="H36" s="91"/>
      <c r="I36" s="94"/>
      <c r="J36" s="95"/>
      <c r="K36" s="81"/>
      <c r="L36" s="100"/>
      <c r="M36" s="101"/>
      <c r="N36" s="101"/>
      <c r="O36" s="102" t="str">
        <f t="shared" si="0"/>
        <v xml:space="preserve"> </v>
      </c>
      <c r="P36" s="100"/>
      <c r="Q36" s="101"/>
      <c r="R36" s="101"/>
      <c r="S36" s="102" t="str">
        <f t="shared" si="1"/>
        <v xml:space="preserve"> </v>
      </c>
      <c r="T36" s="104" t="str">
        <f t="shared" si="2"/>
        <v/>
      </c>
      <c r="U36" s="105" t="s">
        <v>131</v>
      </c>
      <c r="V36" s="149" t="str">
        <f>IF(H36=0," ",IF(E36="H",IF(AND(H36&gt;2006,H36&lt;2010),VLOOKUP(K36,Minimas!$A$15:$C$29,3),IF(AND(H36&gt;2009,H36&lt;2012),VLOOKUP(K36,Minimas!$A$15:$C$29,2),"ERREUR")),IF(AND(H36&gt;2006,H36&lt;2010),VLOOKUP(K36,Minimas!$H$15:J$29,3),IF(AND(H36&gt;2009,H36&lt;2012),VLOOKUP(K36,Minimas!$H$15:$J$29,2),"ERREUR"))))</f>
        <v xml:space="preserve"> </v>
      </c>
      <c r="W36" s="150" t="str">
        <f t="shared" si="3"/>
        <v/>
      </c>
      <c r="X36" s="42"/>
      <c r="Y36" s="42"/>
      <c r="Z36" s="42" t="str">
        <f t="shared" si="4"/>
        <v xml:space="preserve"> </v>
      </c>
      <c r="AA36" s="42" t="str">
        <f t="shared" si="5"/>
        <v xml:space="preserve"> </v>
      </c>
      <c r="AB36" s="162"/>
      <c r="AC36" s="162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</row>
    <row r="37" spans="2:107" s="5" customFormat="1" ht="30" customHeight="1" x14ac:dyDescent="0.2">
      <c r="B37" s="83"/>
      <c r="C37" s="86"/>
      <c r="D37" s="87"/>
      <c r="E37" s="89"/>
      <c r="F37" s="115"/>
      <c r="G37" s="116"/>
      <c r="H37" s="91"/>
      <c r="I37" s="94"/>
      <c r="J37" s="95"/>
      <c r="K37" s="81"/>
      <c r="L37" s="100"/>
      <c r="M37" s="101"/>
      <c r="N37" s="101"/>
      <c r="O37" s="102" t="str">
        <f t="shared" si="0"/>
        <v xml:space="preserve"> </v>
      </c>
      <c r="P37" s="100"/>
      <c r="Q37" s="101"/>
      <c r="R37" s="101"/>
      <c r="S37" s="102" t="str">
        <f t="shared" si="1"/>
        <v xml:space="preserve"> </v>
      </c>
      <c r="T37" s="104" t="str">
        <f t="shared" si="2"/>
        <v/>
      </c>
      <c r="U37" s="105" t="s">
        <v>131</v>
      </c>
      <c r="V37" s="149" t="str">
        <f>IF(H37=0," ",IF(E37="H",IF(AND(H37&gt;2006,H37&lt;2010),VLOOKUP(K37,Minimas!$A$15:$C$29,3),IF(AND(H37&gt;2009,H37&lt;2012),VLOOKUP(K37,Minimas!$A$15:$C$29,2),"ERREUR")),IF(AND(H37&gt;2006,H37&lt;2010),VLOOKUP(K37,Minimas!$H$15:J$29,3),IF(AND(H37&gt;2009,H37&lt;2012),VLOOKUP(K37,Minimas!$H$15:$J$29,2),"ERREUR"))))</f>
        <v xml:space="preserve"> </v>
      </c>
      <c r="W37" s="150" t="str">
        <f t="shared" si="3"/>
        <v/>
      </c>
      <c r="X37" s="42"/>
      <c r="Y37" s="42"/>
      <c r="Z37" s="42" t="str">
        <f t="shared" si="4"/>
        <v xml:space="preserve"> </v>
      </c>
      <c r="AA37" s="42" t="str">
        <f t="shared" si="5"/>
        <v xml:space="preserve"> </v>
      </c>
      <c r="AB37" s="162"/>
      <c r="AC37" s="162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</row>
    <row r="38" spans="2:107" s="5" customFormat="1" ht="30" customHeight="1" x14ac:dyDescent="0.2">
      <c r="B38" s="83"/>
      <c r="C38" s="86"/>
      <c r="D38" s="87"/>
      <c r="E38" s="89"/>
      <c r="F38" s="115"/>
      <c r="G38" s="116"/>
      <c r="H38" s="91"/>
      <c r="I38" s="94"/>
      <c r="J38" s="95"/>
      <c r="K38" s="81"/>
      <c r="L38" s="100"/>
      <c r="M38" s="101"/>
      <c r="N38" s="101"/>
      <c r="O38" s="102" t="str">
        <f t="shared" si="0"/>
        <v xml:space="preserve"> </v>
      </c>
      <c r="P38" s="100"/>
      <c r="Q38" s="101"/>
      <c r="R38" s="101"/>
      <c r="S38" s="102" t="str">
        <f t="shared" si="1"/>
        <v xml:space="preserve"> </v>
      </c>
      <c r="T38" s="104" t="str">
        <f t="shared" si="2"/>
        <v/>
      </c>
      <c r="U38" s="105" t="s">
        <v>131</v>
      </c>
      <c r="V38" s="149" t="str">
        <f>IF(H38=0," ",IF(E38="H",IF(AND(H38&gt;2006,H38&lt;2010),VLOOKUP(K38,Minimas!$A$15:$C$29,3),IF(AND(H38&gt;2009,H38&lt;2012),VLOOKUP(K38,Minimas!$A$15:$C$29,2),"ERREUR")),IF(AND(H38&gt;2006,H38&lt;2010),VLOOKUP(K38,Minimas!$H$15:J$29,3),IF(AND(H38&gt;2009,H38&lt;2012),VLOOKUP(K38,Minimas!$H$15:$J$29,2),"ERREUR"))))</f>
        <v xml:space="preserve"> </v>
      </c>
      <c r="W38" s="150" t="str">
        <f t="shared" si="3"/>
        <v/>
      </c>
      <c r="X38" s="42"/>
      <c r="Y38" s="42"/>
      <c r="Z38" s="42" t="str">
        <f t="shared" si="4"/>
        <v xml:space="preserve"> </v>
      </c>
      <c r="AA38" s="42" t="str">
        <f t="shared" si="5"/>
        <v xml:space="preserve"> </v>
      </c>
      <c r="AB38" s="162"/>
      <c r="AC38" s="162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</row>
    <row r="39" spans="2:107" s="5" customFormat="1" ht="30" customHeight="1" x14ac:dyDescent="0.2">
      <c r="B39" s="83"/>
      <c r="C39" s="86"/>
      <c r="D39" s="87"/>
      <c r="E39" s="89"/>
      <c r="F39" s="115"/>
      <c r="G39" s="116"/>
      <c r="H39" s="91"/>
      <c r="I39" s="94"/>
      <c r="J39" s="95"/>
      <c r="K39" s="81"/>
      <c r="L39" s="100"/>
      <c r="M39" s="101"/>
      <c r="N39" s="101"/>
      <c r="O39" s="102" t="str">
        <f t="shared" si="0"/>
        <v xml:space="preserve"> </v>
      </c>
      <c r="P39" s="100"/>
      <c r="Q39" s="101"/>
      <c r="R39" s="101"/>
      <c r="S39" s="102" t="str">
        <f t="shared" si="1"/>
        <v xml:space="preserve"> </v>
      </c>
      <c r="T39" s="104" t="str">
        <f t="shared" si="2"/>
        <v/>
      </c>
      <c r="U39" s="105" t="s">
        <v>131</v>
      </c>
      <c r="V39" s="149" t="str">
        <f>IF(H39=0," ",IF(E39="H",IF(AND(H39&gt;2006,H39&lt;2010),VLOOKUP(K39,Minimas!$A$15:$C$29,3),IF(AND(H39&gt;2009,H39&lt;2012),VLOOKUP(K39,Minimas!$A$15:$C$29,2),"ERREUR")),IF(AND(H39&gt;2006,H39&lt;2010),VLOOKUP(K39,Minimas!$H$15:J$29,3),IF(AND(H39&gt;2009,H39&lt;2012),VLOOKUP(K39,Minimas!$H$15:$J$29,2),"ERREUR"))))</f>
        <v xml:space="preserve"> </v>
      </c>
      <c r="W39" s="150" t="str">
        <f t="shared" si="3"/>
        <v/>
      </c>
      <c r="X39" s="42"/>
      <c r="Y39" s="42"/>
      <c r="Z39" s="42" t="str">
        <f t="shared" si="4"/>
        <v xml:space="preserve"> </v>
      </c>
      <c r="AA39" s="42" t="str">
        <f t="shared" si="5"/>
        <v xml:space="preserve"> </v>
      </c>
      <c r="AB39" s="162"/>
      <c r="AC39" s="162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2:107" s="5" customFormat="1" ht="30" customHeight="1" x14ac:dyDescent="0.2">
      <c r="B40" s="83"/>
      <c r="C40" s="86"/>
      <c r="D40" s="87"/>
      <c r="E40" s="89"/>
      <c r="F40" s="115"/>
      <c r="G40" s="116"/>
      <c r="H40" s="91"/>
      <c r="I40" s="94"/>
      <c r="J40" s="95"/>
      <c r="K40" s="81"/>
      <c r="L40" s="100"/>
      <c r="M40" s="101"/>
      <c r="N40" s="101"/>
      <c r="O40" s="102" t="str">
        <f t="shared" si="0"/>
        <v xml:space="preserve"> </v>
      </c>
      <c r="P40" s="100"/>
      <c r="Q40" s="101"/>
      <c r="R40" s="101"/>
      <c r="S40" s="102" t="str">
        <f t="shared" si="1"/>
        <v xml:space="preserve"> </v>
      </c>
      <c r="T40" s="104" t="str">
        <f t="shared" si="2"/>
        <v/>
      </c>
      <c r="U40" s="105" t="s">
        <v>131</v>
      </c>
      <c r="V40" s="149" t="str">
        <f>IF(H40=0," ",IF(E40="H",IF(AND(H40&gt;2006,H40&lt;2010),VLOOKUP(K40,Minimas!$A$15:$C$29,3),IF(AND(H40&gt;2009,H40&lt;2012),VLOOKUP(K40,Minimas!$A$15:$C$29,2),"ERREUR")),IF(AND(H40&gt;2006,H40&lt;2010),VLOOKUP(K40,Minimas!$H$15:J$29,3),IF(AND(H40&gt;2009,H40&lt;2012),VLOOKUP(K40,Minimas!$H$15:$J$29,2),"ERREUR"))))</f>
        <v xml:space="preserve"> </v>
      </c>
      <c r="W40" s="150" t="str">
        <f t="shared" si="3"/>
        <v/>
      </c>
      <c r="X40" s="42"/>
      <c r="Y40" s="42"/>
      <c r="Z40" s="42" t="str">
        <f t="shared" si="4"/>
        <v xml:space="preserve"> </v>
      </c>
      <c r="AA40" s="42" t="str">
        <f t="shared" si="5"/>
        <v xml:space="preserve"> </v>
      </c>
      <c r="AB40" s="162"/>
      <c r="AC40" s="162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</row>
    <row r="41" spans="2:107" s="5" customFormat="1" ht="30" customHeight="1" x14ac:dyDescent="0.2">
      <c r="B41" s="83"/>
      <c r="C41" s="86"/>
      <c r="D41" s="87"/>
      <c r="E41" s="89"/>
      <c r="F41" s="115"/>
      <c r="G41" s="116"/>
      <c r="H41" s="91"/>
      <c r="I41" s="94"/>
      <c r="J41" s="95"/>
      <c r="K41" s="81"/>
      <c r="L41" s="100"/>
      <c r="M41" s="101"/>
      <c r="N41" s="101"/>
      <c r="O41" s="102" t="str">
        <f t="shared" si="0"/>
        <v xml:space="preserve"> </v>
      </c>
      <c r="P41" s="100"/>
      <c r="Q41" s="101"/>
      <c r="R41" s="101"/>
      <c r="S41" s="102" t="str">
        <f t="shared" si="1"/>
        <v xml:space="preserve"> </v>
      </c>
      <c r="T41" s="104" t="str">
        <f t="shared" si="2"/>
        <v/>
      </c>
      <c r="U41" s="105" t="s">
        <v>131</v>
      </c>
      <c r="V41" s="149" t="str">
        <f>IF(H41=0," ",IF(E41="H",IF(AND(H41&gt;2006,H41&lt;2010),VLOOKUP(K41,Minimas!$A$15:$C$29,3),IF(AND(H41&gt;2009,H41&lt;2012),VLOOKUP(K41,Minimas!$A$15:$C$29,2),"ERREUR")),IF(AND(H41&gt;2006,H41&lt;2010),VLOOKUP(K41,Minimas!$H$15:J$29,3),IF(AND(H41&gt;2009,H41&lt;2012),VLOOKUP(K41,Minimas!$H$15:$J$29,2),"ERREUR"))))</f>
        <v xml:space="preserve"> </v>
      </c>
      <c r="W41" s="150" t="str">
        <f t="shared" si="3"/>
        <v/>
      </c>
      <c r="X41" s="42"/>
      <c r="Y41" s="42"/>
      <c r="Z41" s="42" t="str">
        <f t="shared" si="4"/>
        <v xml:space="preserve"> </v>
      </c>
      <c r="AA41" s="42" t="str">
        <f t="shared" si="5"/>
        <v xml:space="preserve"> </v>
      </c>
      <c r="AB41" s="162"/>
      <c r="AC41" s="162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2:107" s="5" customFormat="1" ht="30" customHeight="1" x14ac:dyDescent="0.2">
      <c r="B42" s="83"/>
      <c r="C42" s="86"/>
      <c r="D42" s="87"/>
      <c r="E42" s="89"/>
      <c r="F42" s="115"/>
      <c r="G42" s="116"/>
      <c r="H42" s="91"/>
      <c r="I42" s="94"/>
      <c r="J42" s="95"/>
      <c r="K42" s="81"/>
      <c r="L42" s="100"/>
      <c r="M42" s="101"/>
      <c r="N42" s="101"/>
      <c r="O42" s="102" t="str">
        <f t="shared" si="0"/>
        <v xml:space="preserve"> </v>
      </c>
      <c r="P42" s="100"/>
      <c r="Q42" s="101"/>
      <c r="R42" s="101"/>
      <c r="S42" s="102" t="str">
        <f t="shared" si="1"/>
        <v xml:space="preserve"> </v>
      </c>
      <c r="T42" s="104" t="str">
        <f t="shared" si="2"/>
        <v/>
      </c>
      <c r="U42" s="105" t="s">
        <v>131</v>
      </c>
      <c r="V42" s="149" t="str">
        <f>IF(H42=0," ",IF(E42="H",IF(AND(H42&gt;2006,H42&lt;2010),VLOOKUP(K42,Minimas!$A$15:$C$29,3),IF(AND(H42&gt;2009,H42&lt;2012),VLOOKUP(K42,Minimas!$A$15:$C$29,2),"ERREUR")),IF(AND(H42&gt;2006,H42&lt;2010),VLOOKUP(K42,Minimas!$H$15:J$29,3),IF(AND(H42&gt;2009,H42&lt;2012),VLOOKUP(K42,Minimas!$H$15:$J$29,2),"ERREUR"))))</f>
        <v xml:space="preserve"> </v>
      </c>
      <c r="W42" s="150" t="str">
        <f t="shared" si="3"/>
        <v/>
      </c>
      <c r="X42" s="42"/>
      <c r="Y42" s="42"/>
      <c r="Z42" s="42" t="str">
        <f t="shared" si="4"/>
        <v xml:space="preserve"> </v>
      </c>
      <c r="AA42" s="42" t="str">
        <f t="shared" si="5"/>
        <v xml:space="preserve"> </v>
      </c>
      <c r="AB42" s="162"/>
      <c r="AC42" s="162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</row>
    <row r="43" spans="2:107" s="5" customFormat="1" ht="30" customHeight="1" x14ac:dyDescent="0.2">
      <c r="B43" s="83"/>
      <c r="C43" s="86"/>
      <c r="D43" s="87"/>
      <c r="E43" s="89"/>
      <c r="F43" s="115"/>
      <c r="G43" s="116"/>
      <c r="H43" s="91"/>
      <c r="I43" s="94"/>
      <c r="J43" s="95"/>
      <c r="K43" s="81"/>
      <c r="L43" s="100"/>
      <c r="M43" s="101"/>
      <c r="N43" s="101"/>
      <c r="O43" s="102" t="str">
        <f t="shared" si="0"/>
        <v xml:space="preserve"> </v>
      </c>
      <c r="P43" s="100"/>
      <c r="Q43" s="101"/>
      <c r="R43" s="101"/>
      <c r="S43" s="102" t="str">
        <f t="shared" si="1"/>
        <v xml:space="preserve"> </v>
      </c>
      <c r="T43" s="104" t="str">
        <f t="shared" si="2"/>
        <v/>
      </c>
      <c r="U43" s="105" t="s">
        <v>131</v>
      </c>
      <c r="V43" s="149" t="str">
        <f>IF(H43=0," ",IF(E43="H",IF(AND(H43&gt;2006,H43&lt;2010),VLOOKUP(K43,Minimas!$A$15:$C$29,3),IF(AND(H43&gt;2009,H43&lt;2012),VLOOKUP(K43,Minimas!$A$15:$C$29,2),"ERREUR")),IF(AND(H43&gt;2006,H43&lt;2010),VLOOKUP(K43,Minimas!$H$15:J$29,3),IF(AND(H43&gt;2009,H43&lt;2012),VLOOKUP(K43,Minimas!$H$15:$J$29,2),"ERREUR"))))</f>
        <v xml:space="preserve"> </v>
      </c>
      <c r="W43" s="150" t="str">
        <f t="shared" si="3"/>
        <v/>
      </c>
      <c r="X43" s="42"/>
      <c r="Y43" s="42"/>
      <c r="Z43" s="42" t="str">
        <f t="shared" si="4"/>
        <v xml:space="preserve"> </v>
      </c>
      <c r="AA43" s="42" t="str">
        <f t="shared" si="5"/>
        <v xml:space="preserve"> </v>
      </c>
      <c r="AB43" s="162"/>
      <c r="AC43" s="162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2:107" s="5" customFormat="1" ht="30" customHeight="1" x14ac:dyDescent="0.2">
      <c r="B44" s="83"/>
      <c r="C44" s="86"/>
      <c r="D44" s="87"/>
      <c r="E44" s="89"/>
      <c r="F44" s="115"/>
      <c r="G44" s="116"/>
      <c r="H44" s="91"/>
      <c r="I44" s="94"/>
      <c r="J44" s="95"/>
      <c r="K44" s="81"/>
      <c r="L44" s="100"/>
      <c r="M44" s="101"/>
      <c r="N44" s="101"/>
      <c r="O44" s="102" t="str">
        <f t="shared" si="0"/>
        <v xml:space="preserve"> </v>
      </c>
      <c r="P44" s="100"/>
      <c r="Q44" s="101"/>
      <c r="R44" s="101"/>
      <c r="S44" s="102" t="str">
        <f t="shared" si="1"/>
        <v xml:space="preserve"> </v>
      </c>
      <c r="T44" s="104" t="str">
        <f t="shared" si="2"/>
        <v/>
      </c>
      <c r="U44" s="105" t="s">
        <v>131</v>
      </c>
      <c r="V44" s="149" t="str">
        <f>IF(H44=0," ",IF(E44="H",IF(AND(H44&gt;2006,H44&lt;2010),VLOOKUP(K44,Minimas!$A$15:$C$29,3),IF(AND(H44&gt;2009,H44&lt;2012),VLOOKUP(K44,Minimas!$A$15:$C$29,2),"ERREUR")),IF(AND(H44&gt;2006,H44&lt;2010),VLOOKUP(K44,Minimas!$H$15:J$29,3),IF(AND(H44&gt;2009,H44&lt;2012),VLOOKUP(K44,Minimas!$H$15:$J$29,2),"ERREUR"))))</f>
        <v xml:space="preserve"> </v>
      </c>
      <c r="W44" s="150" t="str">
        <f t="shared" si="3"/>
        <v/>
      </c>
      <c r="X44" s="42"/>
      <c r="Y44" s="42"/>
      <c r="Z44" s="42" t="str">
        <f t="shared" si="4"/>
        <v xml:space="preserve"> </v>
      </c>
      <c r="AA44" s="42" t="str">
        <f t="shared" si="5"/>
        <v xml:space="preserve"> </v>
      </c>
      <c r="AB44" s="162"/>
      <c r="AC44" s="162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2:107" s="5" customFormat="1" ht="30" customHeight="1" x14ac:dyDescent="0.2">
      <c r="B45" s="83"/>
      <c r="C45" s="86"/>
      <c r="D45" s="87"/>
      <c r="E45" s="89"/>
      <c r="F45" s="115"/>
      <c r="G45" s="116"/>
      <c r="H45" s="91"/>
      <c r="I45" s="94"/>
      <c r="J45" s="95"/>
      <c r="K45" s="81"/>
      <c r="L45" s="100"/>
      <c r="M45" s="101"/>
      <c r="N45" s="101"/>
      <c r="O45" s="102" t="str">
        <f t="shared" si="0"/>
        <v xml:space="preserve"> </v>
      </c>
      <c r="P45" s="100"/>
      <c r="Q45" s="101"/>
      <c r="R45" s="101"/>
      <c r="S45" s="102" t="str">
        <f t="shared" si="1"/>
        <v xml:space="preserve"> </v>
      </c>
      <c r="T45" s="104" t="str">
        <f t="shared" si="2"/>
        <v/>
      </c>
      <c r="U45" s="105" t="s">
        <v>131</v>
      </c>
      <c r="V45" s="149" t="str">
        <f>IF(H45=0," ",IF(E45="H",IF(AND(H45&gt;2006,H45&lt;2010),VLOOKUP(K45,Minimas!$A$15:$C$29,3),IF(AND(H45&gt;2009,H45&lt;2012),VLOOKUP(K45,Minimas!$A$15:$C$29,2),"ERREUR")),IF(AND(H45&gt;2006,H45&lt;2010),VLOOKUP(K45,Minimas!$H$15:J$29,3),IF(AND(H45&gt;2009,H45&lt;2012),VLOOKUP(K45,Minimas!$H$15:$J$29,2),"ERREUR"))))</f>
        <v xml:space="preserve"> </v>
      </c>
      <c r="W45" s="150" t="str">
        <f t="shared" si="3"/>
        <v/>
      </c>
      <c r="X45" s="42"/>
      <c r="Y45" s="42"/>
      <c r="Z45" s="42" t="str">
        <f t="shared" si="4"/>
        <v xml:space="preserve"> </v>
      </c>
      <c r="AA45" s="42" t="str">
        <f t="shared" si="5"/>
        <v xml:space="preserve"> </v>
      </c>
      <c r="AB45" s="162"/>
      <c r="AC45" s="162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2:107" s="5" customFormat="1" ht="30" customHeight="1" x14ac:dyDescent="0.2">
      <c r="B46" s="83"/>
      <c r="C46" s="86"/>
      <c r="D46" s="87"/>
      <c r="E46" s="89"/>
      <c r="F46" s="115"/>
      <c r="G46" s="116"/>
      <c r="H46" s="91"/>
      <c r="I46" s="94"/>
      <c r="J46" s="95"/>
      <c r="K46" s="81"/>
      <c r="L46" s="100"/>
      <c r="M46" s="101"/>
      <c r="N46" s="101"/>
      <c r="O46" s="102" t="str">
        <f t="shared" si="0"/>
        <v xml:space="preserve"> </v>
      </c>
      <c r="P46" s="100"/>
      <c r="Q46" s="101"/>
      <c r="R46" s="101"/>
      <c r="S46" s="102" t="str">
        <f t="shared" si="1"/>
        <v xml:space="preserve"> </v>
      </c>
      <c r="T46" s="104" t="str">
        <f t="shared" si="2"/>
        <v/>
      </c>
      <c r="U46" s="105" t="s">
        <v>131</v>
      </c>
      <c r="V46" s="149" t="str">
        <f>IF(H46=0," ",IF(E46="H",IF(AND(H46&gt;2006,H46&lt;2010),VLOOKUP(K46,Minimas!$A$15:$C$29,3),IF(AND(H46&gt;2009,H46&lt;2012),VLOOKUP(K46,Minimas!$A$15:$C$29,2),"ERREUR")),IF(AND(H46&gt;2006,H46&lt;2010),VLOOKUP(K46,Minimas!$H$15:J$29,3),IF(AND(H46&gt;2009,H46&lt;2012),VLOOKUP(K46,Minimas!$H$15:$J$29,2),"ERREUR"))))</f>
        <v xml:space="preserve"> </v>
      </c>
      <c r="W46" s="150" t="str">
        <f t="shared" si="3"/>
        <v/>
      </c>
      <c r="X46" s="42"/>
      <c r="Y46" s="42"/>
      <c r="Z46" s="42" t="str">
        <f t="shared" si="4"/>
        <v xml:space="preserve"> </v>
      </c>
      <c r="AA46" s="42" t="str">
        <f t="shared" si="5"/>
        <v xml:space="preserve"> </v>
      </c>
      <c r="AB46" s="162"/>
      <c r="AC46" s="162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2:107" s="5" customFormat="1" ht="30" customHeight="1" x14ac:dyDescent="0.2">
      <c r="B47" s="83"/>
      <c r="C47" s="86"/>
      <c r="D47" s="87"/>
      <c r="E47" s="89"/>
      <c r="F47" s="115"/>
      <c r="G47" s="116"/>
      <c r="H47" s="91"/>
      <c r="I47" s="94"/>
      <c r="J47" s="95"/>
      <c r="K47" s="81"/>
      <c r="L47" s="100"/>
      <c r="M47" s="101"/>
      <c r="N47" s="101"/>
      <c r="O47" s="102" t="str">
        <f t="shared" si="0"/>
        <v xml:space="preserve"> </v>
      </c>
      <c r="P47" s="100"/>
      <c r="Q47" s="101"/>
      <c r="R47" s="101"/>
      <c r="S47" s="102" t="str">
        <f t="shared" si="1"/>
        <v xml:space="preserve"> </v>
      </c>
      <c r="T47" s="104" t="str">
        <f t="shared" si="2"/>
        <v/>
      </c>
      <c r="U47" s="105" t="s">
        <v>131</v>
      </c>
      <c r="V47" s="149" t="str">
        <f>IF(H47=0," ",IF(E47="H",IF(AND(H47&gt;2006,H47&lt;2010),VLOOKUP(K47,Minimas!$A$15:$C$29,3),IF(AND(H47&gt;2009,H47&lt;2012),VLOOKUP(K47,Minimas!$A$15:$C$29,2),"ERREUR")),IF(AND(H47&gt;2006,H47&lt;2010),VLOOKUP(K47,Minimas!$H$15:J$29,3),IF(AND(H47&gt;2009,H47&lt;2012),VLOOKUP(K47,Minimas!$H$15:$J$29,2),"ERREUR"))))</f>
        <v xml:space="preserve"> </v>
      </c>
      <c r="W47" s="150" t="str">
        <f t="shared" si="3"/>
        <v/>
      </c>
      <c r="X47" s="42"/>
      <c r="Y47" s="42"/>
      <c r="Z47" s="42" t="str">
        <f t="shared" si="4"/>
        <v xml:space="preserve"> </v>
      </c>
      <c r="AA47" s="42" t="str">
        <f t="shared" si="5"/>
        <v xml:space="preserve"> </v>
      </c>
      <c r="AB47" s="162"/>
      <c r="AC47" s="162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2:107" s="5" customFormat="1" ht="30" customHeight="1" x14ac:dyDescent="0.2">
      <c r="B48" s="83"/>
      <c r="C48" s="86"/>
      <c r="D48" s="87"/>
      <c r="E48" s="89"/>
      <c r="F48" s="115"/>
      <c r="G48" s="116"/>
      <c r="H48" s="91"/>
      <c r="I48" s="94"/>
      <c r="J48" s="95"/>
      <c r="K48" s="81"/>
      <c r="L48" s="100"/>
      <c r="M48" s="101"/>
      <c r="N48" s="101"/>
      <c r="O48" s="102" t="str">
        <f t="shared" si="0"/>
        <v xml:space="preserve"> </v>
      </c>
      <c r="P48" s="100"/>
      <c r="Q48" s="101"/>
      <c r="R48" s="101"/>
      <c r="S48" s="102" t="str">
        <f t="shared" si="1"/>
        <v xml:space="preserve"> </v>
      </c>
      <c r="T48" s="104" t="str">
        <f t="shared" si="2"/>
        <v/>
      </c>
      <c r="U48" s="105" t="s">
        <v>131</v>
      </c>
      <c r="V48" s="149" t="str">
        <f>IF(H48=0," ",IF(E48="H",IF(AND(H48&gt;2006,H48&lt;2010),VLOOKUP(K48,Minimas!$A$15:$C$29,3),IF(AND(H48&gt;2009,H48&lt;2012),VLOOKUP(K48,Minimas!$A$15:$C$29,2),"ERREUR")),IF(AND(H48&gt;2006,H48&lt;2010),VLOOKUP(K48,Minimas!$H$15:J$29,3),IF(AND(H48&gt;2009,H48&lt;2012),VLOOKUP(K48,Minimas!$H$15:$J$29,2),"ERREUR"))))</f>
        <v xml:space="preserve"> </v>
      </c>
      <c r="W48" s="150" t="str">
        <f t="shared" si="3"/>
        <v/>
      </c>
      <c r="X48" s="42"/>
      <c r="Y48" s="42"/>
      <c r="Z48" s="42" t="str">
        <f t="shared" si="4"/>
        <v xml:space="preserve"> </v>
      </c>
      <c r="AA48" s="42" t="str">
        <f t="shared" si="5"/>
        <v xml:space="preserve"> </v>
      </c>
      <c r="AB48" s="162"/>
      <c r="AC48" s="162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2:107" s="5" customFormat="1" ht="30" customHeight="1" x14ac:dyDescent="0.2">
      <c r="B49" s="83"/>
      <c r="C49" s="86"/>
      <c r="D49" s="87"/>
      <c r="E49" s="89"/>
      <c r="F49" s="115"/>
      <c r="G49" s="116"/>
      <c r="H49" s="91"/>
      <c r="I49" s="94"/>
      <c r="J49" s="95"/>
      <c r="K49" s="81"/>
      <c r="L49" s="100"/>
      <c r="M49" s="101"/>
      <c r="N49" s="101"/>
      <c r="O49" s="102" t="str">
        <f t="shared" si="0"/>
        <v xml:space="preserve"> </v>
      </c>
      <c r="P49" s="100"/>
      <c r="Q49" s="101"/>
      <c r="R49" s="101"/>
      <c r="S49" s="102" t="str">
        <f t="shared" si="1"/>
        <v xml:space="preserve"> </v>
      </c>
      <c r="T49" s="104" t="str">
        <f t="shared" si="2"/>
        <v/>
      </c>
      <c r="U49" s="105" t="s">
        <v>131</v>
      </c>
      <c r="V49" s="149" t="str">
        <f>IF(H49=0," ",IF(E49="H",IF(AND(H49&gt;2006,H49&lt;2010),VLOOKUP(K49,Minimas!$A$15:$C$29,3),IF(AND(H49&gt;2009,H49&lt;2012),VLOOKUP(K49,Minimas!$A$15:$C$29,2),"ERREUR")),IF(AND(H49&gt;2006,H49&lt;2010),VLOOKUP(K49,Minimas!$H$15:J$29,3),IF(AND(H49&gt;2009,H49&lt;2012),VLOOKUP(K49,Minimas!$H$15:$J$29,2),"ERREUR"))))</f>
        <v xml:space="preserve"> </v>
      </c>
      <c r="W49" s="150" t="str">
        <f t="shared" si="3"/>
        <v/>
      </c>
      <c r="X49" s="42"/>
      <c r="Y49" s="42"/>
      <c r="Z49" s="42" t="str">
        <f t="shared" si="4"/>
        <v xml:space="preserve"> </v>
      </c>
      <c r="AA49" s="42" t="str">
        <f t="shared" si="5"/>
        <v xml:space="preserve"> </v>
      </c>
      <c r="AB49" s="162"/>
      <c r="AC49" s="162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</row>
    <row r="50" spans="2:107" s="5" customFormat="1" ht="30" customHeight="1" x14ac:dyDescent="0.2">
      <c r="B50" s="83"/>
      <c r="C50" s="86"/>
      <c r="D50" s="87"/>
      <c r="E50" s="89"/>
      <c r="F50" s="115"/>
      <c r="G50" s="116"/>
      <c r="H50" s="91"/>
      <c r="I50" s="94"/>
      <c r="J50" s="95"/>
      <c r="K50" s="81"/>
      <c r="L50" s="100"/>
      <c r="M50" s="101"/>
      <c r="N50" s="101"/>
      <c r="O50" s="102" t="str">
        <f t="shared" si="0"/>
        <v xml:space="preserve"> </v>
      </c>
      <c r="P50" s="100"/>
      <c r="Q50" s="101"/>
      <c r="R50" s="101"/>
      <c r="S50" s="102" t="str">
        <f t="shared" si="1"/>
        <v xml:space="preserve"> </v>
      </c>
      <c r="T50" s="104" t="str">
        <f t="shared" si="2"/>
        <v/>
      </c>
      <c r="U50" s="105" t="s">
        <v>131</v>
      </c>
      <c r="V50" s="149" t="str">
        <f>IF(H50=0," ",IF(E50="H",IF(AND(H50&gt;2006,H50&lt;2010),VLOOKUP(K50,Minimas!$A$15:$C$29,3),IF(AND(H50&gt;2009,H50&lt;2012),VLOOKUP(K50,Minimas!$A$15:$C$29,2),"ERREUR")),IF(AND(H50&gt;2006,H50&lt;2010),VLOOKUP(K50,Minimas!$H$15:J$29,3),IF(AND(H50&gt;2009,H50&lt;2012),VLOOKUP(K50,Minimas!$H$15:$J$29,2),"ERREUR"))))</f>
        <v xml:space="preserve"> </v>
      </c>
      <c r="W50" s="150" t="str">
        <f t="shared" si="3"/>
        <v/>
      </c>
      <c r="X50" s="42"/>
      <c r="Y50" s="42"/>
      <c r="Z50" s="42" t="str">
        <f t="shared" si="4"/>
        <v xml:space="preserve"> </v>
      </c>
      <c r="AA50" s="42" t="str">
        <f t="shared" si="5"/>
        <v xml:space="preserve"> </v>
      </c>
      <c r="AB50" s="162"/>
      <c r="AC50" s="162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2:107" s="5" customFormat="1" ht="30" customHeight="1" x14ac:dyDescent="0.2">
      <c r="B51" s="83"/>
      <c r="C51" s="86"/>
      <c r="D51" s="87"/>
      <c r="E51" s="89"/>
      <c r="F51" s="115"/>
      <c r="G51" s="116"/>
      <c r="H51" s="91"/>
      <c r="I51" s="94"/>
      <c r="J51" s="95"/>
      <c r="K51" s="81"/>
      <c r="L51" s="100"/>
      <c r="M51" s="101"/>
      <c r="N51" s="101"/>
      <c r="O51" s="102" t="str">
        <f t="shared" si="0"/>
        <v xml:space="preserve"> </v>
      </c>
      <c r="P51" s="100"/>
      <c r="Q51" s="101"/>
      <c r="R51" s="101"/>
      <c r="S51" s="102" t="str">
        <f t="shared" si="1"/>
        <v xml:space="preserve"> </v>
      </c>
      <c r="T51" s="104" t="str">
        <f t="shared" si="2"/>
        <v/>
      </c>
      <c r="U51" s="105" t="s">
        <v>131</v>
      </c>
      <c r="V51" s="149" t="str">
        <f>IF(H51=0," ",IF(E51="H",IF(AND(H51&gt;2006,H51&lt;2010),VLOOKUP(K51,Minimas!$A$15:$C$29,3),IF(AND(H51&gt;2009,H51&lt;2012),VLOOKUP(K51,Minimas!$A$15:$C$29,2),"ERREUR")),IF(AND(H51&gt;2006,H51&lt;2010),VLOOKUP(K51,Minimas!$H$15:J$29,3),IF(AND(H51&gt;2009,H51&lt;2012),VLOOKUP(K51,Minimas!$H$15:$J$29,2),"ERREUR"))))</f>
        <v xml:space="preserve"> </v>
      </c>
      <c r="W51" s="150" t="str">
        <f t="shared" si="3"/>
        <v/>
      </c>
      <c r="X51" s="42"/>
      <c r="Y51" s="42"/>
      <c r="Z51" s="42" t="str">
        <f t="shared" si="4"/>
        <v xml:space="preserve"> </v>
      </c>
      <c r="AA51" s="42" t="str">
        <f t="shared" si="5"/>
        <v xml:space="preserve"> </v>
      </c>
      <c r="AB51" s="162"/>
      <c r="AC51" s="162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2:107" s="5" customFormat="1" ht="30" customHeight="1" x14ac:dyDescent="0.2">
      <c r="B52" s="83"/>
      <c r="C52" s="86"/>
      <c r="D52" s="87"/>
      <c r="E52" s="89"/>
      <c r="F52" s="115"/>
      <c r="G52" s="116"/>
      <c r="H52" s="91"/>
      <c r="I52" s="94"/>
      <c r="J52" s="95"/>
      <c r="K52" s="81"/>
      <c r="L52" s="100"/>
      <c r="M52" s="101"/>
      <c r="N52" s="101"/>
      <c r="O52" s="102" t="str">
        <f t="shared" si="0"/>
        <v xml:space="preserve"> </v>
      </c>
      <c r="P52" s="100"/>
      <c r="Q52" s="101"/>
      <c r="R52" s="101"/>
      <c r="S52" s="102" t="str">
        <f t="shared" si="1"/>
        <v xml:space="preserve"> </v>
      </c>
      <c r="T52" s="104" t="str">
        <f t="shared" si="2"/>
        <v/>
      </c>
      <c r="U52" s="105" t="s">
        <v>131</v>
      </c>
      <c r="V52" s="149" t="str">
        <f>IF(H52=0," ",IF(E52="H",IF(AND(H52&gt;2006,H52&lt;2010),VLOOKUP(K52,Minimas!$A$15:$C$29,3),IF(AND(H52&gt;2009,H52&lt;2012),VLOOKUP(K52,Minimas!$A$15:$C$29,2),"ERREUR")),IF(AND(H52&gt;2006,H52&lt;2010),VLOOKUP(K52,Minimas!$H$15:J$29,3),IF(AND(H52&gt;2009,H52&lt;2012),VLOOKUP(K52,Minimas!$H$15:$J$29,2),"ERREUR"))))</f>
        <v xml:space="preserve"> </v>
      </c>
      <c r="W52" s="150" t="str">
        <f t="shared" si="3"/>
        <v/>
      </c>
      <c r="X52" s="42"/>
      <c r="Y52" s="42"/>
      <c r="Z52" s="42" t="str">
        <f t="shared" si="4"/>
        <v xml:space="preserve"> </v>
      </c>
      <c r="AA52" s="42" t="str">
        <f t="shared" si="5"/>
        <v xml:space="preserve"> </v>
      </c>
      <c r="AB52" s="162"/>
      <c r="AC52" s="162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2:107" s="5" customFormat="1" ht="30" customHeight="1" x14ac:dyDescent="0.2">
      <c r="B53" s="83"/>
      <c r="C53" s="86"/>
      <c r="D53" s="87"/>
      <c r="E53" s="89"/>
      <c r="F53" s="115"/>
      <c r="G53" s="116"/>
      <c r="H53" s="91"/>
      <c r="I53" s="94"/>
      <c r="J53" s="95"/>
      <c r="K53" s="81"/>
      <c r="L53" s="100"/>
      <c r="M53" s="101"/>
      <c r="N53" s="101"/>
      <c r="O53" s="102" t="str">
        <f t="shared" si="0"/>
        <v xml:space="preserve"> </v>
      </c>
      <c r="P53" s="100"/>
      <c r="Q53" s="101"/>
      <c r="R53" s="101"/>
      <c r="S53" s="102" t="str">
        <f t="shared" si="1"/>
        <v xml:space="preserve"> </v>
      </c>
      <c r="T53" s="104" t="str">
        <f t="shared" si="2"/>
        <v/>
      </c>
      <c r="U53" s="105" t="s">
        <v>131</v>
      </c>
      <c r="V53" s="149" t="str">
        <f>IF(H53=0," ",IF(E53="H",IF(AND(H53&gt;2006,H53&lt;2010),VLOOKUP(K53,Minimas!$A$15:$C$29,3),IF(AND(H53&gt;2009,H53&lt;2012),VLOOKUP(K53,Minimas!$A$15:$C$29,2),"ERREUR")),IF(AND(H53&gt;2006,H53&lt;2010),VLOOKUP(K53,Minimas!$H$15:J$29,3),IF(AND(H53&gt;2009,H53&lt;2012),VLOOKUP(K53,Minimas!$H$15:$J$29,2),"ERREUR"))))</f>
        <v xml:space="preserve"> </v>
      </c>
      <c r="W53" s="150" t="str">
        <f t="shared" si="3"/>
        <v/>
      </c>
      <c r="X53" s="42"/>
      <c r="Y53" s="42"/>
      <c r="Z53" s="42" t="str">
        <f t="shared" si="4"/>
        <v xml:space="preserve"> </v>
      </c>
      <c r="AA53" s="42" t="str">
        <f t="shared" si="5"/>
        <v xml:space="preserve"> </v>
      </c>
      <c r="AB53" s="162"/>
      <c r="AC53" s="162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2:107" s="5" customFormat="1" ht="30" customHeight="1" x14ac:dyDescent="0.2">
      <c r="B54" s="83"/>
      <c r="C54" s="86"/>
      <c r="D54" s="87"/>
      <c r="E54" s="89"/>
      <c r="F54" s="115"/>
      <c r="G54" s="116"/>
      <c r="H54" s="91"/>
      <c r="I54" s="94"/>
      <c r="J54" s="95"/>
      <c r="K54" s="81"/>
      <c r="L54" s="100"/>
      <c r="M54" s="101"/>
      <c r="N54" s="101"/>
      <c r="O54" s="102" t="str">
        <f t="shared" si="0"/>
        <v xml:space="preserve"> </v>
      </c>
      <c r="P54" s="100"/>
      <c r="Q54" s="101"/>
      <c r="R54" s="101"/>
      <c r="S54" s="102" t="str">
        <f t="shared" si="1"/>
        <v xml:space="preserve"> </v>
      </c>
      <c r="T54" s="104" t="str">
        <f t="shared" si="2"/>
        <v/>
      </c>
      <c r="U54" s="105" t="s">
        <v>131</v>
      </c>
      <c r="V54" s="149" t="str">
        <f>IF(H54=0," ",IF(E54="H",IF(AND(H54&gt;2006,H54&lt;2010),VLOOKUP(K54,Minimas!$A$15:$C$29,3),IF(AND(H54&gt;2009,H54&lt;2012),VLOOKUP(K54,Minimas!$A$15:$C$29,2),"ERREUR")),IF(AND(H54&gt;2006,H54&lt;2010),VLOOKUP(K54,Minimas!$H$15:J$29,3),IF(AND(H54&gt;2009,H54&lt;2012),VLOOKUP(K54,Minimas!$H$15:$J$29,2),"ERREUR"))))</f>
        <v xml:space="preserve"> </v>
      </c>
      <c r="W54" s="150" t="str">
        <f t="shared" si="3"/>
        <v/>
      </c>
      <c r="X54" s="42"/>
      <c r="Y54" s="42"/>
      <c r="Z54" s="42" t="str">
        <f t="shared" si="4"/>
        <v xml:space="preserve"> </v>
      </c>
      <c r="AA54" s="42" t="str">
        <f t="shared" si="5"/>
        <v xml:space="preserve"> </v>
      </c>
      <c r="AB54" s="162"/>
      <c r="AC54" s="162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</row>
    <row r="55" spans="2:107" s="5" customFormat="1" ht="30" customHeight="1" x14ac:dyDescent="0.2">
      <c r="B55" s="83"/>
      <c r="C55" s="86"/>
      <c r="D55" s="87"/>
      <c r="E55" s="89"/>
      <c r="F55" s="115"/>
      <c r="G55" s="116"/>
      <c r="H55" s="91"/>
      <c r="I55" s="94"/>
      <c r="J55" s="95"/>
      <c r="K55" s="81"/>
      <c r="L55" s="100"/>
      <c r="M55" s="101"/>
      <c r="N55" s="101"/>
      <c r="O55" s="102" t="str">
        <f t="shared" si="0"/>
        <v xml:space="preserve"> </v>
      </c>
      <c r="P55" s="100"/>
      <c r="Q55" s="101"/>
      <c r="R55" s="101"/>
      <c r="S55" s="102" t="str">
        <f t="shared" si="1"/>
        <v xml:space="preserve"> </v>
      </c>
      <c r="T55" s="104" t="str">
        <f t="shared" si="2"/>
        <v/>
      </c>
      <c r="U55" s="105" t="s">
        <v>131</v>
      </c>
      <c r="V55" s="149" t="str">
        <f>IF(H55=0," ",IF(E55="H",IF(AND(H55&gt;2006,H55&lt;2010),VLOOKUP(K55,Minimas!$A$15:$C$29,3),IF(AND(H55&gt;2009,H55&lt;2012),VLOOKUP(K55,Minimas!$A$15:$C$29,2),"ERREUR")),IF(AND(H55&gt;2006,H55&lt;2010),VLOOKUP(K55,Minimas!$H$15:J$29,3),IF(AND(H55&gt;2009,H55&lt;2012),VLOOKUP(K55,Minimas!$H$15:$J$29,2),"ERREUR"))))</f>
        <v xml:space="preserve"> </v>
      </c>
      <c r="W55" s="150" t="str">
        <f t="shared" si="3"/>
        <v/>
      </c>
      <c r="X55" s="42"/>
      <c r="Y55" s="42"/>
      <c r="Z55" s="42" t="str">
        <f t="shared" si="4"/>
        <v xml:space="preserve"> </v>
      </c>
      <c r="AA55" s="42" t="str">
        <f t="shared" si="5"/>
        <v xml:space="preserve"> </v>
      </c>
      <c r="AB55" s="162"/>
      <c r="AC55" s="162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</row>
    <row r="56" spans="2:107" s="5" customFormat="1" ht="30" customHeight="1" x14ac:dyDescent="0.2">
      <c r="B56" s="83"/>
      <c r="C56" s="86"/>
      <c r="D56" s="87"/>
      <c r="E56" s="89"/>
      <c r="F56" s="115"/>
      <c r="G56" s="116"/>
      <c r="H56" s="91"/>
      <c r="I56" s="94"/>
      <c r="J56" s="95"/>
      <c r="K56" s="81"/>
      <c r="L56" s="100"/>
      <c r="M56" s="101"/>
      <c r="N56" s="101"/>
      <c r="O56" s="102" t="str">
        <f t="shared" si="0"/>
        <v xml:space="preserve"> </v>
      </c>
      <c r="P56" s="100"/>
      <c r="Q56" s="101"/>
      <c r="R56" s="101"/>
      <c r="S56" s="102" t="str">
        <f t="shared" si="1"/>
        <v xml:space="preserve"> </v>
      </c>
      <c r="T56" s="104" t="str">
        <f t="shared" si="2"/>
        <v/>
      </c>
      <c r="U56" s="105" t="s">
        <v>131</v>
      </c>
      <c r="V56" s="149" t="str">
        <f>IF(H56=0," ",IF(E56="H",IF(AND(H56&gt;2006,H56&lt;2010),VLOOKUP(K56,Minimas!$A$15:$C$29,3),IF(AND(H56&gt;2009,H56&lt;2012),VLOOKUP(K56,Minimas!$A$15:$C$29,2),"ERREUR")),IF(AND(H56&gt;2006,H56&lt;2010),VLOOKUP(K56,Minimas!$H$15:J$29,3),IF(AND(H56&gt;2009,H56&lt;2012),VLOOKUP(K56,Minimas!$H$15:$J$29,2),"ERREUR"))))</f>
        <v xml:space="preserve"> </v>
      </c>
      <c r="W56" s="150" t="str">
        <f t="shared" si="3"/>
        <v/>
      </c>
      <c r="X56" s="42"/>
      <c r="Y56" s="42"/>
      <c r="Z56" s="42" t="str">
        <f t="shared" si="4"/>
        <v xml:space="preserve"> </v>
      </c>
      <c r="AA56" s="42" t="str">
        <f t="shared" si="5"/>
        <v xml:space="preserve"> </v>
      </c>
      <c r="AB56" s="162"/>
      <c r="AC56" s="162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2:107" s="5" customFormat="1" ht="30" customHeight="1" x14ac:dyDescent="0.2">
      <c r="B57" s="83"/>
      <c r="C57" s="86"/>
      <c r="D57" s="87"/>
      <c r="E57" s="89"/>
      <c r="F57" s="115"/>
      <c r="G57" s="116"/>
      <c r="H57" s="91"/>
      <c r="I57" s="94"/>
      <c r="J57" s="95"/>
      <c r="K57" s="81"/>
      <c r="L57" s="100"/>
      <c r="M57" s="101"/>
      <c r="N57" s="101"/>
      <c r="O57" s="102" t="str">
        <f t="shared" si="0"/>
        <v xml:space="preserve"> </v>
      </c>
      <c r="P57" s="100"/>
      <c r="Q57" s="101"/>
      <c r="R57" s="101"/>
      <c r="S57" s="102" t="str">
        <f t="shared" si="1"/>
        <v xml:space="preserve"> </v>
      </c>
      <c r="T57" s="104" t="str">
        <f t="shared" si="2"/>
        <v/>
      </c>
      <c r="U57" s="105" t="s">
        <v>131</v>
      </c>
      <c r="V57" s="149" t="str">
        <f>IF(H57=0," ",IF(E57="H",IF(AND(H57&gt;2006,H57&lt;2010),VLOOKUP(K57,Minimas!$A$15:$C$29,3),IF(AND(H57&gt;2009,H57&lt;2012),VLOOKUP(K57,Minimas!$A$15:$C$29,2),"ERREUR")),IF(AND(H57&gt;2006,H57&lt;2010),VLOOKUP(K57,Minimas!$H$15:J$29,3),IF(AND(H57&gt;2009,H57&lt;2012),VLOOKUP(K57,Minimas!$H$15:$J$29,2),"ERREUR"))))</f>
        <v xml:space="preserve"> </v>
      </c>
      <c r="W57" s="150" t="str">
        <f t="shared" si="3"/>
        <v/>
      </c>
      <c r="X57" s="42"/>
      <c r="Y57" s="42"/>
      <c r="Z57" s="42" t="str">
        <f t="shared" si="4"/>
        <v xml:space="preserve"> </v>
      </c>
      <c r="AA57" s="42" t="str">
        <f t="shared" si="5"/>
        <v xml:space="preserve"> </v>
      </c>
      <c r="AB57" s="162"/>
      <c r="AC57" s="162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</row>
    <row r="58" spans="2:107" s="5" customFormat="1" ht="30" customHeight="1" x14ac:dyDescent="0.2">
      <c r="B58" s="83"/>
      <c r="C58" s="86"/>
      <c r="D58" s="87"/>
      <c r="E58" s="89"/>
      <c r="F58" s="115"/>
      <c r="G58" s="116"/>
      <c r="H58" s="91"/>
      <c r="I58" s="94"/>
      <c r="J58" s="95"/>
      <c r="K58" s="81"/>
      <c r="L58" s="100"/>
      <c r="M58" s="101"/>
      <c r="N58" s="101"/>
      <c r="O58" s="102" t="str">
        <f t="shared" si="0"/>
        <v xml:space="preserve"> </v>
      </c>
      <c r="P58" s="100"/>
      <c r="Q58" s="101"/>
      <c r="R58" s="101"/>
      <c r="S58" s="102" t="str">
        <f t="shared" si="1"/>
        <v xml:space="preserve"> </v>
      </c>
      <c r="T58" s="104" t="str">
        <f t="shared" si="2"/>
        <v/>
      </c>
      <c r="U58" s="105" t="s">
        <v>131</v>
      </c>
      <c r="V58" s="149" t="str">
        <f>IF(H58=0," ",IF(E58="H",IF(AND(H58&gt;2006,H58&lt;2010),VLOOKUP(K58,Minimas!$A$15:$C$29,3),IF(AND(H58&gt;2009,H58&lt;2012),VLOOKUP(K58,Minimas!$A$15:$C$29,2),"ERREUR")),IF(AND(H58&gt;2006,H58&lt;2010),VLOOKUP(K58,Minimas!$H$15:J$29,3),IF(AND(H58&gt;2009,H58&lt;2012),VLOOKUP(K58,Minimas!$H$15:$J$29,2),"ERREUR"))))</f>
        <v xml:space="preserve"> </v>
      </c>
      <c r="W58" s="150" t="str">
        <f t="shared" si="3"/>
        <v/>
      </c>
      <c r="X58" s="42"/>
      <c r="Y58" s="42"/>
      <c r="Z58" s="42" t="str">
        <f t="shared" si="4"/>
        <v xml:space="preserve"> </v>
      </c>
      <c r="AA58" s="42" t="str">
        <f t="shared" si="5"/>
        <v xml:space="preserve"> </v>
      </c>
      <c r="AB58" s="162"/>
      <c r="AC58" s="162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2:107" s="5" customFormat="1" ht="30" customHeight="1" x14ac:dyDescent="0.2">
      <c r="B59" s="83"/>
      <c r="C59" s="86"/>
      <c r="D59" s="87"/>
      <c r="E59" s="89"/>
      <c r="F59" s="115"/>
      <c r="G59" s="116"/>
      <c r="H59" s="91"/>
      <c r="I59" s="94"/>
      <c r="J59" s="95"/>
      <c r="K59" s="81"/>
      <c r="L59" s="100"/>
      <c r="M59" s="101"/>
      <c r="N59" s="101"/>
      <c r="O59" s="102" t="str">
        <f t="shared" si="0"/>
        <v xml:space="preserve"> </v>
      </c>
      <c r="P59" s="100"/>
      <c r="Q59" s="101"/>
      <c r="R59" s="101"/>
      <c r="S59" s="102" t="str">
        <f t="shared" si="1"/>
        <v xml:space="preserve"> </v>
      </c>
      <c r="T59" s="104" t="str">
        <f t="shared" si="2"/>
        <v/>
      </c>
      <c r="U59" s="105" t="s">
        <v>131</v>
      </c>
      <c r="V59" s="149" t="str">
        <f>IF(H59=0," ",IF(E59="H",IF(AND(H59&gt;2006,H59&lt;2010),VLOOKUP(K59,Minimas!$A$15:$C$29,3),IF(AND(H59&gt;2009,H59&lt;2012),VLOOKUP(K59,Minimas!$A$15:$C$29,2),"ERREUR")),IF(AND(H59&gt;2006,H59&lt;2010),VLOOKUP(K59,Minimas!$H$15:J$29,3),IF(AND(H59&gt;2009,H59&lt;2012),VLOOKUP(K59,Minimas!$H$15:$J$29,2),"ERREUR"))))</f>
        <v xml:space="preserve"> </v>
      </c>
      <c r="W59" s="150" t="str">
        <f t="shared" si="3"/>
        <v/>
      </c>
      <c r="X59" s="42"/>
      <c r="Y59" s="42"/>
      <c r="Z59" s="42" t="str">
        <f t="shared" si="4"/>
        <v xml:space="preserve"> </v>
      </c>
      <c r="AA59" s="42" t="str">
        <f t="shared" si="5"/>
        <v xml:space="preserve"> </v>
      </c>
      <c r="AB59" s="162"/>
      <c r="AC59" s="162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2:107" s="5" customFormat="1" ht="30" customHeight="1" x14ac:dyDescent="0.2">
      <c r="B60" s="83"/>
      <c r="C60" s="86"/>
      <c r="D60" s="87"/>
      <c r="E60" s="89"/>
      <c r="F60" s="115"/>
      <c r="G60" s="116"/>
      <c r="H60" s="91"/>
      <c r="I60" s="94"/>
      <c r="J60" s="95"/>
      <c r="K60" s="81"/>
      <c r="L60" s="100"/>
      <c r="M60" s="101"/>
      <c r="N60" s="101"/>
      <c r="O60" s="102" t="str">
        <f t="shared" si="0"/>
        <v xml:space="preserve"> </v>
      </c>
      <c r="P60" s="100"/>
      <c r="Q60" s="101"/>
      <c r="R60" s="101"/>
      <c r="S60" s="102" t="str">
        <f t="shared" si="1"/>
        <v xml:space="preserve"> </v>
      </c>
      <c r="T60" s="104" t="str">
        <f t="shared" si="2"/>
        <v/>
      </c>
      <c r="U60" s="105" t="s">
        <v>131</v>
      </c>
      <c r="V60" s="149" t="str">
        <f>IF(H60=0," ",IF(E60="H",IF(AND(H60&gt;2006,H60&lt;2010),VLOOKUP(K60,Minimas!$A$15:$C$29,3),IF(AND(H60&gt;2009,H60&lt;2012),VLOOKUP(K60,Minimas!$A$15:$C$29,2),"ERREUR")),IF(AND(H60&gt;2006,H60&lt;2010),VLOOKUP(K60,Minimas!$H$15:J$29,3),IF(AND(H60&gt;2009,H60&lt;2012),VLOOKUP(K60,Minimas!$H$15:$J$29,2),"ERREUR"))))</f>
        <v xml:space="preserve"> </v>
      </c>
      <c r="W60" s="150" t="str">
        <f t="shared" si="3"/>
        <v/>
      </c>
      <c r="X60" s="42"/>
      <c r="Y60" s="42"/>
      <c r="Z60" s="42" t="str">
        <f t="shared" si="4"/>
        <v xml:space="preserve"> </v>
      </c>
      <c r="AA60" s="42" t="str">
        <f t="shared" si="5"/>
        <v xml:space="preserve"> </v>
      </c>
      <c r="AB60" s="162"/>
      <c r="AC60" s="162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107" s="5" customFormat="1" ht="30" customHeight="1" x14ac:dyDescent="0.2">
      <c r="B61" s="83"/>
      <c r="C61" s="86"/>
      <c r="D61" s="87"/>
      <c r="E61" s="89"/>
      <c r="F61" s="115"/>
      <c r="G61" s="116"/>
      <c r="H61" s="91"/>
      <c r="I61" s="94"/>
      <c r="J61" s="95"/>
      <c r="K61" s="81"/>
      <c r="L61" s="100"/>
      <c r="M61" s="101"/>
      <c r="N61" s="101"/>
      <c r="O61" s="102" t="str">
        <f t="shared" si="0"/>
        <v xml:space="preserve"> </v>
      </c>
      <c r="P61" s="100"/>
      <c r="Q61" s="101"/>
      <c r="R61" s="101"/>
      <c r="S61" s="102" t="str">
        <f t="shared" si="1"/>
        <v xml:space="preserve"> </v>
      </c>
      <c r="T61" s="104" t="str">
        <f t="shared" si="2"/>
        <v/>
      </c>
      <c r="U61" s="105" t="s">
        <v>131</v>
      </c>
      <c r="V61" s="149" t="str">
        <f>IF(H61=0," ",IF(E61="H",IF(AND(H61&gt;2006,H61&lt;2010),VLOOKUP(K61,Minimas!$A$15:$C$29,3),IF(AND(H61&gt;2009,H61&lt;2012),VLOOKUP(K61,Minimas!$A$15:$C$29,2),"ERREUR")),IF(AND(H61&gt;2006,H61&lt;2010),VLOOKUP(K61,Minimas!$H$15:J$29,3),IF(AND(H61&gt;2009,H61&lt;2012),VLOOKUP(K61,Minimas!$H$15:$J$29,2),"ERREUR"))))</f>
        <v xml:space="preserve"> </v>
      </c>
      <c r="W61" s="150" t="str">
        <f t="shared" si="3"/>
        <v/>
      </c>
      <c r="X61" s="42"/>
      <c r="Y61" s="42"/>
      <c r="Z61" s="42" t="str">
        <f t="shared" si="4"/>
        <v xml:space="preserve"> </v>
      </c>
      <c r="AA61" s="42" t="str">
        <f t="shared" si="5"/>
        <v xml:space="preserve"> </v>
      </c>
      <c r="AB61" s="162"/>
      <c r="AC61" s="162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2:107" s="5" customFormat="1" ht="30" customHeight="1" x14ac:dyDescent="0.2">
      <c r="B62" s="83"/>
      <c r="C62" s="86"/>
      <c r="D62" s="87"/>
      <c r="E62" s="89"/>
      <c r="F62" s="115"/>
      <c r="G62" s="116"/>
      <c r="H62" s="91"/>
      <c r="I62" s="94"/>
      <c r="J62" s="95"/>
      <c r="K62" s="81"/>
      <c r="L62" s="100"/>
      <c r="M62" s="101"/>
      <c r="N62" s="101"/>
      <c r="O62" s="102" t="str">
        <f t="shared" si="0"/>
        <v xml:space="preserve"> </v>
      </c>
      <c r="P62" s="100"/>
      <c r="Q62" s="101"/>
      <c r="R62" s="101"/>
      <c r="S62" s="102" t="str">
        <f t="shared" si="1"/>
        <v xml:space="preserve"> </v>
      </c>
      <c r="T62" s="104" t="str">
        <f t="shared" si="2"/>
        <v/>
      </c>
      <c r="U62" s="105" t="s">
        <v>131</v>
      </c>
      <c r="V62" s="149" t="str">
        <f>IF(H62=0," ",IF(E62="H",IF(AND(H62&gt;2006,H62&lt;2010),VLOOKUP(K62,Minimas!$A$15:$C$29,3),IF(AND(H62&gt;2009,H62&lt;2012),VLOOKUP(K62,Minimas!$A$15:$C$29,2),"ERREUR")),IF(AND(H62&gt;2006,H62&lt;2010),VLOOKUP(K62,Minimas!$H$15:J$29,3),IF(AND(H62&gt;2009,H62&lt;2012),VLOOKUP(K62,Minimas!$H$15:$J$29,2),"ERREUR"))))</f>
        <v xml:space="preserve"> </v>
      </c>
      <c r="W62" s="150" t="str">
        <f t="shared" si="3"/>
        <v/>
      </c>
      <c r="X62" s="42"/>
      <c r="Y62" s="42"/>
      <c r="Z62" s="42" t="str">
        <f t="shared" si="4"/>
        <v xml:space="preserve"> </v>
      </c>
      <c r="AA62" s="42" t="str">
        <f t="shared" si="5"/>
        <v xml:space="preserve"> </v>
      </c>
      <c r="AB62" s="162"/>
      <c r="AC62" s="162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2:107" s="5" customFormat="1" ht="30" customHeight="1" x14ac:dyDescent="0.2">
      <c r="B63" s="83"/>
      <c r="C63" s="86"/>
      <c r="D63" s="87"/>
      <c r="E63" s="89"/>
      <c r="F63" s="115"/>
      <c r="G63" s="116"/>
      <c r="H63" s="91"/>
      <c r="I63" s="94"/>
      <c r="J63" s="95"/>
      <c r="K63" s="81"/>
      <c r="L63" s="100"/>
      <c r="M63" s="101"/>
      <c r="N63" s="101"/>
      <c r="O63" s="102" t="str">
        <f t="shared" si="0"/>
        <v xml:space="preserve"> </v>
      </c>
      <c r="P63" s="100"/>
      <c r="Q63" s="101"/>
      <c r="R63" s="101"/>
      <c r="S63" s="102" t="str">
        <f t="shared" si="1"/>
        <v xml:space="preserve"> </v>
      </c>
      <c r="T63" s="104" t="str">
        <f t="shared" si="2"/>
        <v/>
      </c>
      <c r="U63" s="105" t="s">
        <v>131</v>
      </c>
      <c r="V63" s="149" t="str">
        <f>IF(H63=0," ",IF(E63="H",IF(AND(H63&gt;2006,H63&lt;2010),VLOOKUP(K63,Minimas!$A$15:$C$29,3),IF(AND(H63&gt;2009,H63&lt;2012),VLOOKUP(K63,Minimas!$A$15:$C$29,2),"ERREUR")),IF(AND(H63&gt;2006,H63&lt;2010),VLOOKUP(K63,Minimas!$H$15:J$29,3),IF(AND(H63&gt;2009,H63&lt;2012),VLOOKUP(K63,Minimas!$H$15:$J$29,2),"ERREUR"))))</f>
        <v xml:space="preserve"> </v>
      </c>
      <c r="W63" s="150" t="str">
        <f t="shared" si="3"/>
        <v/>
      </c>
      <c r="X63" s="42"/>
      <c r="Y63" s="42"/>
      <c r="Z63" s="42" t="str">
        <f t="shared" si="4"/>
        <v xml:space="preserve"> </v>
      </c>
      <c r="AA63" s="42" t="str">
        <f t="shared" si="5"/>
        <v xml:space="preserve"> </v>
      </c>
      <c r="AB63" s="162"/>
      <c r="AC63" s="162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2:107" s="5" customFormat="1" ht="30" customHeight="1" x14ac:dyDescent="0.2">
      <c r="B64" s="83"/>
      <c r="C64" s="86"/>
      <c r="D64" s="87"/>
      <c r="E64" s="89"/>
      <c r="F64" s="115"/>
      <c r="G64" s="116"/>
      <c r="H64" s="91"/>
      <c r="I64" s="94"/>
      <c r="J64" s="95"/>
      <c r="K64" s="81"/>
      <c r="L64" s="100"/>
      <c r="M64" s="101"/>
      <c r="N64" s="101"/>
      <c r="O64" s="102" t="str">
        <f t="shared" si="0"/>
        <v xml:space="preserve"> </v>
      </c>
      <c r="P64" s="100"/>
      <c r="Q64" s="101"/>
      <c r="R64" s="101"/>
      <c r="S64" s="102" t="str">
        <f t="shared" si="1"/>
        <v xml:space="preserve"> </v>
      </c>
      <c r="T64" s="104" t="str">
        <f t="shared" si="2"/>
        <v/>
      </c>
      <c r="U64" s="105" t="s">
        <v>131</v>
      </c>
      <c r="V64" s="149" t="str">
        <f>IF(H64=0," ",IF(E64="H",IF(AND(H64&gt;2006,H64&lt;2010),VLOOKUP(K64,Minimas!$A$15:$C$29,3),IF(AND(H64&gt;2009,H64&lt;2012),VLOOKUP(K64,Minimas!$A$15:$C$29,2),"ERREUR")),IF(AND(H64&gt;2006,H64&lt;2010),VLOOKUP(K64,Minimas!$H$15:J$29,3),IF(AND(H64&gt;2009,H64&lt;2012),VLOOKUP(K64,Minimas!$H$15:$J$29,2),"ERREUR"))))</f>
        <v xml:space="preserve"> </v>
      </c>
      <c r="W64" s="150" t="str">
        <f t="shared" si="3"/>
        <v/>
      </c>
      <c r="X64" s="42"/>
      <c r="Y64" s="42"/>
      <c r="Z64" s="42" t="str">
        <f t="shared" si="4"/>
        <v xml:space="preserve"> </v>
      </c>
      <c r="AA64" s="42" t="str">
        <f t="shared" si="5"/>
        <v xml:space="preserve"> </v>
      </c>
      <c r="AB64" s="162"/>
      <c r="AC64" s="162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2:107" s="5" customFormat="1" ht="30" customHeight="1" x14ac:dyDescent="0.2">
      <c r="B65" s="83"/>
      <c r="C65" s="86"/>
      <c r="D65" s="87"/>
      <c r="E65" s="89"/>
      <c r="F65" s="115"/>
      <c r="G65" s="116"/>
      <c r="H65" s="91"/>
      <c r="I65" s="94"/>
      <c r="J65" s="95"/>
      <c r="K65" s="81"/>
      <c r="L65" s="100"/>
      <c r="M65" s="101"/>
      <c r="N65" s="101"/>
      <c r="O65" s="102" t="str">
        <f t="shared" si="0"/>
        <v xml:space="preserve"> </v>
      </c>
      <c r="P65" s="100"/>
      <c r="Q65" s="101"/>
      <c r="R65" s="101"/>
      <c r="S65" s="102" t="str">
        <f t="shared" si="1"/>
        <v xml:space="preserve"> </v>
      </c>
      <c r="T65" s="104" t="str">
        <f t="shared" si="2"/>
        <v/>
      </c>
      <c r="U65" s="105" t="s">
        <v>131</v>
      </c>
      <c r="V65" s="149" t="str">
        <f>IF(H65=0," ",IF(E65="H",IF(AND(H65&gt;2006,H65&lt;2010),VLOOKUP(K65,Minimas!$A$15:$C$29,3),IF(AND(H65&gt;2009,H65&lt;2012),VLOOKUP(K65,Minimas!$A$15:$C$29,2),"ERREUR")),IF(AND(H65&gt;2006,H65&lt;2010),VLOOKUP(K65,Minimas!$H$15:J$29,3),IF(AND(H65&gt;2009,H65&lt;2012),VLOOKUP(K65,Minimas!$H$15:$J$29,2),"ERREUR"))))</f>
        <v xml:space="preserve"> </v>
      </c>
      <c r="W65" s="150" t="str">
        <f t="shared" si="3"/>
        <v/>
      </c>
      <c r="X65" s="42"/>
      <c r="Y65" s="42"/>
      <c r="Z65" s="42" t="str">
        <f t="shared" si="4"/>
        <v xml:space="preserve"> </v>
      </c>
      <c r="AA65" s="42" t="str">
        <f t="shared" si="5"/>
        <v xml:space="preserve"> </v>
      </c>
      <c r="AB65" s="162"/>
      <c r="AC65" s="162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</row>
    <row r="66" spans="2:107" s="5" customFormat="1" ht="30" customHeight="1" x14ac:dyDescent="0.2">
      <c r="B66" s="83"/>
      <c r="C66" s="86"/>
      <c r="D66" s="87"/>
      <c r="E66" s="89"/>
      <c r="F66" s="115"/>
      <c r="G66" s="116"/>
      <c r="H66" s="91"/>
      <c r="I66" s="94"/>
      <c r="J66" s="95"/>
      <c r="K66" s="81"/>
      <c r="L66" s="100"/>
      <c r="M66" s="101"/>
      <c r="N66" s="101"/>
      <c r="O66" s="102" t="str">
        <f t="shared" si="0"/>
        <v xml:space="preserve"> </v>
      </c>
      <c r="P66" s="100"/>
      <c r="Q66" s="101"/>
      <c r="R66" s="101"/>
      <c r="S66" s="102" t="str">
        <f t="shared" si="1"/>
        <v xml:space="preserve"> </v>
      </c>
      <c r="T66" s="104" t="str">
        <f t="shared" si="2"/>
        <v/>
      </c>
      <c r="U66" s="105" t="s">
        <v>131</v>
      </c>
      <c r="V66" s="149" t="str">
        <f>IF(H66=0," ",IF(E66="H",IF(AND(H66&gt;2006,H66&lt;2010),VLOOKUP(K66,Minimas!$A$15:$C$29,3),IF(AND(H66&gt;2009,H66&lt;2012),VLOOKUP(K66,Minimas!$A$15:$C$29,2),"ERREUR")),IF(AND(H66&gt;2006,H66&lt;2010),VLOOKUP(K66,Minimas!$H$15:J$29,3),IF(AND(H66&gt;2009,H66&lt;2012),VLOOKUP(K66,Minimas!$H$15:$J$29,2),"ERREUR"))))</f>
        <v xml:space="preserve"> </v>
      </c>
      <c r="W66" s="150" t="str">
        <f t="shared" si="3"/>
        <v/>
      </c>
      <c r="X66" s="42"/>
      <c r="Y66" s="42"/>
      <c r="Z66" s="42" t="str">
        <f t="shared" si="4"/>
        <v xml:space="preserve"> </v>
      </c>
      <c r="AA66" s="42" t="str">
        <f t="shared" si="5"/>
        <v xml:space="preserve"> </v>
      </c>
      <c r="AB66" s="162"/>
      <c r="AC66" s="162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2:107" s="5" customFormat="1" ht="30" customHeight="1" x14ac:dyDescent="0.2">
      <c r="B67" s="83"/>
      <c r="C67" s="86"/>
      <c r="D67" s="87"/>
      <c r="E67" s="89"/>
      <c r="F67" s="115"/>
      <c r="G67" s="116"/>
      <c r="H67" s="91"/>
      <c r="I67" s="94"/>
      <c r="J67" s="95"/>
      <c r="K67" s="81"/>
      <c r="L67" s="100"/>
      <c r="M67" s="101"/>
      <c r="N67" s="101"/>
      <c r="O67" s="102" t="str">
        <f t="shared" si="0"/>
        <v xml:space="preserve"> </v>
      </c>
      <c r="P67" s="100"/>
      <c r="Q67" s="101"/>
      <c r="R67" s="101"/>
      <c r="S67" s="102" t="str">
        <f t="shared" si="1"/>
        <v xml:space="preserve"> </v>
      </c>
      <c r="T67" s="104" t="str">
        <f t="shared" si="2"/>
        <v/>
      </c>
      <c r="U67" s="105" t="s">
        <v>131</v>
      </c>
      <c r="V67" s="149" t="str">
        <f>IF(H67=0," ",IF(E67="H",IF(AND(H67&gt;2006,H67&lt;2010),VLOOKUP(K67,Minimas!$A$15:$C$29,3),IF(AND(H67&gt;2009,H67&lt;2012),VLOOKUP(K67,Minimas!$A$15:$C$29,2),"ERREUR")),IF(AND(H67&gt;2006,H67&lt;2010),VLOOKUP(K67,Minimas!$H$15:J$29,3),IF(AND(H67&gt;2009,H67&lt;2012),VLOOKUP(K67,Minimas!$H$15:$J$29,2),"ERREUR"))))</f>
        <v xml:space="preserve"> </v>
      </c>
      <c r="W67" s="150" t="str">
        <f t="shared" si="3"/>
        <v/>
      </c>
      <c r="X67" s="42"/>
      <c r="Y67" s="42"/>
      <c r="Z67" s="42" t="str">
        <f t="shared" si="4"/>
        <v xml:space="preserve"> </v>
      </c>
      <c r="AA67" s="42" t="str">
        <f t="shared" si="5"/>
        <v xml:space="preserve"> </v>
      </c>
      <c r="AB67" s="162"/>
      <c r="AC67" s="162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2:107" s="5" customFormat="1" ht="30" customHeight="1" x14ac:dyDescent="0.2">
      <c r="B68" s="83"/>
      <c r="C68" s="86"/>
      <c r="D68" s="87"/>
      <c r="E68" s="89"/>
      <c r="F68" s="115"/>
      <c r="G68" s="116"/>
      <c r="H68" s="91"/>
      <c r="I68" s="94"/>
      <c r="J68" s="95"/>
      <c r="K68" s="81"/>
      <c r="L68" s="100"/>
      <c r="M68" s="101"/>
      <c r="N68" s="101"/>
      <c r="O68" s="102" t="str">
        <f t="shared" si="0"/>
        <v xml:space="preserve"> </v>
      </c>
      <c r="P68" s="100"/>
      <c r="Q68" s="101"/>
      <c r="R68" s="101"/>
      <c r="S68" s="102" t="str">
        <f t="shared" si="1"/>
        <v xml:space="preserve"> </v>
      </c>
      <c r="T68" s="104" t="str">
        <f t="shared" si="2"/>
        <v/>
      </c>
      <c r="U68" s="105" t="s">
        <v>131</v>
      </c>
      <c r="V68" s="149" t="str">
        <f>IF(H68=0," ",IF(E68="H",IF(AND(H68&gt;2006,H68&lt;2010),VLOOKUP(K68,Minimas!$A$15:$C$29,3),IF(AND(H68&gt;2009,H68&lt;2012),VLOOKUP(K68,Minimas!$A$15:$C$29,2),"ERREUR")),IF(AND(H68&gt;2006,H68&lt;2010),VLOOKUP(K68,Minimas!$H$15:J$29,3),IF(AND(H68&gt;2009,H68&lt;2012),VLOOKUP(K68,Minimas!$H$15:$J$29,2),"ERREUR"))))</f>
        <v xml:space="preserve"> </v>
      </c>
      <c r="W68" s="150" t="str">
        <f t="shared" si="3"/>
        <v/>
      </c>
      <c r="X68" s="42"/>
      <c r="Y68" s="42"/>
      <c r="Z68" s="42" t="str">
        <f t="shared" si="4"/>
        <v xml:space="preserve"> </v>
      </c>
      <c r="AA68" s="42" t="str">
        <f t="shared" si="5"/>
        <v xml:space="preserve"> </v>
      </c>
      <c r="AB68" s="162"/>
      <c r="AC68" s="162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</row>
    <row r="69" spans="2:107" s="5" customFormat="1" ht="30" customHeight="1" x14ac:dyDescent="0.2">
      <c r="B69" s="83"/>
      <c r="C69" s="86"/>
      <c r="D69" s="87"/>
      <c r="E69" s="89"/>
      <c r="F69" s="115"/>
      <c r="G69" s="116"/>
      <c r="H69" s="91"/>
      <c r="I69" s="94"/>
      <c r="J69" s="95"/>
      <c r="K69" s="81"/>
      <c r="L69" s="100"/>
      <c r="M69" s="101"/>
      <c r="N69" s="101"/>
      <c r="O69" s="102" t="str">
        <f t="shared" si="0"/>
        <v xml:space="preserve"> </v>
      </c>
      <c r="P69" s="100"/>
      <c r="Q69" s="101"/>
      <c r="R69" s="101"/>
      <c r="S69" s="102" t="str">
        <f t="shared" si="1"/>
        <v xml:space="preserve"> </v>
      </c>
      <c r="T69" s="104" t="str">
        <f t="shared" si="2"/>
        <v/>
      </c>
      <c r="U69" s="105" t="s">
        <v>131</v>
      </c>
      <c r="V69" s="149" t="str">
        <f>IF(H69=0," ",IF(E69="H",IF(AND(H69&gt;2006,H69&lt;2010),VLOOKUP(K69,Minimas!$A$15:$C$29,3),IF(AND(H69&gt;2009,H69&lt;2012),VLOOKUP(K69,Minimas!$A$15:$C$29,2),"ERREUR")),IF(AND(H69&gt;2006,H69&lt;2010),VLOOKUP(K69,Minimas!$H$15:J$29,3),IF(AND(H69&gt;2009,H69&lt;2012),VLOOKUP(K69,Minimas!$H$15:$J$29,2),"ERREUR"))))</f>
        <v xml:space="preserve"> </v>
      </c>
      <c r="W69" s="150" t="str">
        <f t="shared" si="3"/>
        <v/>
      </c>
      <c r="X69" s="42"/>
      <c r="Y69" s="42"/>
      <c r="Z69" s="42" t="str">
        <f t="shared" si="4"/>
        <v xml:space="preserve"> </v>
      </c>
      <c r="AA69" s="42" t="str">
        <f t="shared" si="5"/>
        <v xml:space="preserve"> </v>
      </c>
      <c r="AB69" s="162"/>
      <c r="AC69" s="162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2:107" s="5" customFormat="1" ht="30" customHeight="1" x14ac:dyDescent="0.2">
      <c r="B70" s="83"/>
      <c r="C70" s="86"/>
      <c r="D70" s="87"/>
      <c r="E70" s="89"/>
      <c r="F70" s="115"/>
      <c r="G70" s="116"/>
      <c r="H70" s="91"/>
      <c r="I70" s="94"/>
      <c r="J70" s="95"/>
      <c r="K70" s="81"/>
      <c r="L70" s="100"/>
      <c r="M70" s="101"/>
      <c r="N70" s="101"/>
      <c r="O70" s="102" t="str">
        <f t="shared" si="0"/>
        <v xml:space="preserve"> </v>
      </c>
      <c r="P70" s="100"/>
      <c r="Q70" s="101"/>
      <c r="R70" s="101"/>
      <c r="S70" s="102" t="str">
        <f t="shared" si="1"/>
        <v xml:space="preserve"> </v>
      </c>
      <c r="T70" s="104" t="str">
        <f t="shared" si="2"/>
        <v/>
      </c>
      <c r="U70" s="105" t="s">
        <v>131</v>
      </c>
      <c r="V70" s="149" t="str">
        <f>IF(H70=0," ",IF(E70="H",IF(AND(H70&gt;2006,H70&lt;2010),VLOOKUP(K70,Minimas!$A$15:$C$29,3),IF(AND(H70&gt;2009,H70&lt;2012),VLOOKUP(K70,Minimas!$A$15:$C$29,2),"ERREUR")),IF(AND(H70&gt;2006,H70&lt;2010),VLOOKUP(K70,Minimas!$H$15:J$29,3),IF(AND(H70&gt;2009,H70&lt;2012),VLOOKUP(K70,Minimas!$H$15:$J$29,2),"ERREUR"))))</f>
        <v xml:space="preserve"> </v>
      </c>
      <c r="W70" s="150" t="str">
        <f t="shared" si="3"/>
        <v/>
      </c>
      <c r="X70" s="42"/>
      <c r="Y70" s="42"/>
      <c r="Z70" s="42" t="str">
        <f t="shared" si="4"/>
        <v xml:space="preserve"> </v>
      </c>
      <c r="AA70" s="42" t="str">
        <f t="shared" si="5"/>
        <v xml:space="preserve"> </v>
      </c>
      <c r="AB70" s="162"/>
      <c r="AC70" s="162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2:107" s="5" customFormat="1" ht="30" customHeight="1" x14ac:dyDescent="0.2">
      <c r="B71" s="83"/>
      <c r="C71" s="86"/>
      <c r="D71" s="87"/>
      <c r="E71" s="89"/>
      <c r="F71" s="115"/>
      <c r="G71" s="116"/>
      <c r="H71" s="91"/>
      <c r="I71" s="94"/>
      <c r="J71" s="95"/>
      <c r="K71" s="81"/>
      <c r="L71" s="100"/>
      <c r="M71" s="101"/>
      <c r="N71" s="101"/>
      <c r="O71" s="102" t="str">
        <f t="shared" si="0"/>
        <v xml:space="preserve"> </v>
      </c>
      <c r="P71" s="100"/>
      <c r="Q71" s="101"/>
      <c r="R71" s="101"/>
      <c r="S71" s="102" t="str">
        <f t="shared" si="1"/>
        <v xml:space="preserve"> </v>
      </c>
      <c r="T71" s="104" t="str">
        <f t="shared" si="2"/>
        <v/>
      </c>
      <c r="U71" s="105" t="s">
        <v>131</v>
      </c>
      <c r="V71" s="149" t="str">
        <f>IF(H71=0," ",IF(E71="H",IF(AND(H71&gt;2006,H71&lt;2010),VLOOKUP(K71,Minimas!$A$15:$C$29,3),IF(AND(H71&gt;2009,H71&lt;2012),VLOOKUP(K71,Minimas!$A$15:$C$29,2),"ERREUR")),IF(AND(H71&gt;2006,H71&lt;2010),VLOOKUP(K71,Minimas!$H$15:J$29,3),IF(AND(H71&gt;2009,H71&lt;2012),VLOOKUP(K71,Minimas!$H$15:$J$29,2),"ERREUR"))))</f>
        <v xml:space="preserve"> </v>
      </c>
      <c r="W71" s="150" t="str">
        <f t="shared" si="3"/>
        <v/>
      </c>
      <c r="X71" s="42"/>
      <c r="Y71" s="42"/>
      <c r="Z71" s="42" t="str">
        <f t="shared" si="4"/>
        <v xml:space="preserve"> </v>
      </c>
      <c r="AA71" s="42" t="str">
        <f t="shared" si="5"/>
        <v xml:space="preserve"> </v>
      </c>
      <c r="AB71" s="162"/>
      <c r="AC71" s="162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</row>
    <row r="72" spans="2:107" s="5" customFormat="1" ht="30" customHeight="1" x14ac:dyDescent="0.2">
      <c r="B72" s="83"/>
      <c r="C72" s="86"/>
      <c r="D72" s="87"/>
      <c r="E72" s="89"/>
      <c r="F72" s="115"/>
      <c r="G72" s="116"/>
      <c r="H72" s="91"/>
      <c r="I72" s="94"/>
      <c r="J72" s="95"/>
      <c r="K72" s="81"/>
      <c r="L72" s="100"/>
      <c r="M72" s="101"/>
      <c r="N72" s="101"/>
      <c r="O72" s="102" t="str">
        <f t="shared" ref="O72:O135" si="6">IF(Z72&lt;=0,0,Z72)</f>
        <v xml:space="preserve"> </v>
      </c>
      <c r="P72" s="100"/>
      <c r="Q72" s="101"/>
      <c r="R72" s="101"/>
      <c r="S72" s="102" t="str">
        <f t="shared" ref="S72:S135" si="7">IF(AA72&lt;=0,0,AA72)</f>
        <v xml:space="preserve"> </v>
      </c>
      <c r="T72" s="104" t="str">
        <f t="shared" ref="T72:T135" si="8">IF(E72="","",IF(OR(O72=0,S72=0),0,O72+S72))</f>
        <v/>
      </c>
      <c r="U72" s="105" t="s">
        <v>131</v>
      </c>
      <c r="V72" s="149" t="str">
        <f>IF(H72=0," ",IF(E72="H",IF(AND(H72&gt;2006,H72&lt;2010),VLOOKUP(K72,Minimas!$A$15:$C$29,3),IF(AND(H72&gt;2009,H72&lt;2012),VLOOKUP(K72,Minimas!$A$15:$C$29,2),"ERREUR")),IF(AND(H72&gt;2006,H72&lt;2010),VLOOKUP(K72,Minimas!$H$15:J$29,3),IF(AND(H72&gt;2009,H72&lt;2012),VLOOKUP(K72,Minimas!$H$15:$J$29,2),"ERREUR"))))</f>
        <v xml:space="preserve"> </v>
      </c>
      <c r="W72" s="150" t="str">
        <f t="shared" ref="W72:W135" si="9">IF(E72=" "," ",IF(E72="H",10^(0.75194503*LOG(K72/175.508)^2)*T72,IF(E72="F",10^(0.783497476* LOG(K72/153.655)^2)*T72,"")))</f>
        <v/>
      </c>
      <c r="X72" s="42"/>
      <c r="Y72" s="42"/>
      <c r="Z72" s="42" t="str">
        <f t="shared" ref="Z72:Z135" si="10">IF(L72=0," ",MAXA(L72+M72,M72+N72,L72+N72))</f>
        <v xml:space="preserve"> </v>
      </c>
      <c r="AA72" s="42" t="str">
        <f t="shared" ref="AA72:AA135" si="11">IF(P72=0," ",MAXA(P72+Q72,Q72+R72,P72+R72))</f>
        <v xml:space="preserve"> </v>
      </c>
      <c r="AB72" s="162"/>
      <c r="AC72" s="162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2:107" s="5" customFormat="1" ht="30" customHeight="1" x14ac:dyDescent="0.2">
      <c r="B73" s="83"/>
      <c r="C73" s="86"/>
      <c r="D73" s="87"/>
      <c r="E73" s="89"/>
      <c r="F73" s="115"/>
      <c r="G73" s="116"/>
      <c r="H73" s="91"/>
      <c r="I73" s="94"/>
      <c r="J73" s="95"/>
      <c r="K73" s="81"/>
      <c r="L73" s="100"/>
      <c r="M73" s="101"/>
      <c r="N73" s="101"/>
      <c r="O73" s="102" t="str">
        <f t="shared" si="6"/>
        <v xml:space="preserve"> </v>
      </c>
      <c r="P73" s="100"/>
      <c r="Q73" s="101"/>
      <c r="R73" s="101"/>
      <c r="S73" s="102" t="str">
        <f t="shared" si="7"/>
        <v xml:space="preserve"> </v>
      </c>
      <c r="T73" s="104" t="str">
        <f t="shared" si="8"/>
        <v/>
      </c>
      <c r="U73" s="105" t="s">
        <v>131</v>
      </c>
      <c r="V73" s="149" t="str">
        <f>IF(H73=0," ",IF(E73="H",IF(AND(H73&gt;2006,H73&lt;2010),VLOOKUP(K73,Minimas!$A$15:$C$29,3),IF(AND(H73&gt;2009,H73&lt;2012),VLOOKUP(K73,Minimas!$A$15:$C$29,2),"ERREUR")),IF(AND(H73&gt;2006,H73&lt;2010),VLOOKUP(K73,Minimas!$H$15:J$29,3),IF(AND(H73&gt;2009,H73&lt;2012),VLOOKUP(K73,Minimas!$H$15:$J$29,2),"ERREUR"))))</f>
        <v xml:space="preserve"> </v>
      </c>
      <c r="W73" s="150" t="str">
        <f t="shared" si="9"/>
        <v/>
      </c>
      <c r="X73" s="42"/>
      <c r="Y73" s="42"/>
      <c r="Z73" s="42" t="str">
        <f t="shared" si="10"/>
        <v xml:space="preserve"> </v>
      </c>
      <c r="AA73" s="42" t="str">
        <f t="shared" si="11"/>
        <v xml:space="preserve"> </v>
      </c>
      <c r="AB73" s="162"/>
      <c r="AC73" s="162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2:107" s="5" customFormat="1" ht="30" customHeight="1" x14ac:dyDescent="0.2">
      <c r="B74" s="83"/>
      <c r="C74" s="86"/>
      <c r="D74" s="87"/>
      <c r="E74" s="89"/>
      <c r="F74" s="115"/>
      <c r="G74" s="116"/>
      <c r="H74" s="91"/>
      <c r="I74" s="94"/>
      <c r="J74" s="95"/>
      <c r="K74" s="81"/>
      <c r="L74" s="100"/>
      <c r="M74" s="101"/>
      <c r="N74" s="101"/>
      <c r="O74" s="102" t="str">
        <f t="shared" si="6"/>
        <v xml:space="preserve"> </v>
      </c>
      <c r="P74" s="100"/>
      <c r="Q74" s="101"/>
      <c r="R74" s="101"/>
      <c r="S74" s="102" t="str">
        <f t="shared" si="7"/>
        <v xml:space="preserve"> </v>
      </c>
      <c r="T74" s="104" t="str">
        <f t="shared" si="8"/>
        <v/>
      </c>
      <c r="U74" s="105" t="s">
        <v>131</v>
      </c>
      <c r="V74" s="149" t="str">
        <f>IF(H74=0," ",IF(E74="H",IF(AND(H74&gt;2006,H74&lt;2010),VLOOKUP(K74,Minimas!$A$15:$C$29,3),IF(AND(H74&gt;2009,H74&lt;2012),VLOOKUP(K74,Minimas!$A$15:$C$29,2),"ERREUR")),IF(AND(H74&gt;2006,H74&lt;2010),VLOOKUP(K74,Minimas!$H$15:J$29,3),IF(AND(H74&gt;2009,H74&lt;2012),VLOOKUP(K74,Minimas!$H$15:$J$29,2),"ERREUR"))))</f>
        <v xml:space="preserve"> </v>
      </c>
      <c r="W74" s="150" t="str">
        <f t="shared" si="9"/>
        <v/>
      </c>
      <c r="X74" s="42"/>
      <c r="Y74" s="42"/>
      <c r="Z74" s="42" t="str">
        <f t="shared" si="10"/>
        <v xml:space="preserve"> </v>
      </c>
      <c r="AA74" s="42" t="str">
        <f t="shared" si="11"/>
        <v xml:space="preserve"> </v>
      </c>
      <c r="AB74" s="162"/>
      <c r="AC74" s="162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2:107" s="5" customFormat="1" ht="30" customHeight="1" x14ac:dyDescent="0.2">
      <c r="B75" s="83"/>
      <c r="C75" s="86"/>
      <c r="D75" s="87"/>
      <c r="E75" s="89"/>
      <c r="F75" s="115"/>
      <c r="G75" s="116"/>
      <c r="H75" s="91"/>
      <c r="I75" s="94"/>
      <c r="J75" s="95"/>
      <c r="K75" s="81"/>
      <c r="L75" s="100"/>
      <c r="M75" s="101"/>
      <c r="N75" s="101"/>
      <c r="O75" s="102" t="str">
        <f t="shared" si="6"/>
        <v xml:space="preserve"> </v>
      </c>
      <c r="P75" s="100"/>
      <c r="Q75" s="101"/>
      <c r="R75" s="101"/>
      <c r="S75" s="102" t="str">
        <f t="shared" si="7"/>
        <v xml:space="preserve"> </v>
      </c>
      <c r="T75" s="104" t="str">
        <f t="shared" si="8"/>
        <v/>
      </c>
      <c r="U75" s="105" t="s">
        <v>131</v>
      </c>
      <c r="V75" s="149" t="str">
        <f>IF(H75=0," ",IF(E75="H",IF(AND(H75&gt;2006,H75&lt;2010),VLOOKUP(K75,Minimas!$A$15:$C$29,3),IF(AND(H75&gt;2009,H75&lt;2012),VLOOKUP(K75,Minimas!$A$15:$C$29,2),"ERREUR")),IF(AND(H75&gt;2006,H75&lt;2010),VLOOKUP(K75,Minimas!$H$15:J$29,3),IF(AND(H75&gt;2009,H75&lt;2012),VLOOKUP(K75,Minimas!$H$15:$J$29,2),"ERREUR"))))</f>
        <v xml:space="preserve"> </v>
      </c>
      <c r="W75" s="150" t="str">
        <f t="shared" si="9"/>
        <v/>
      </c>
      <c r="X75" s="42"/>
      <c r="Y75" s="42"/>
      <c r="Z75" s="42" t="str">
        <f t="shared" si="10"/>
        <v xml:space="preserve"> </v>
      </c>
      <c r="AA75" s="42" t="str">
        <f t="shared" si="11"/>
        <v xml:space="preserve"> </v>
      </c>
      <c r="AB75" s="162"/>
      <c r="AC75" s="162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2:107" s="5" customFormat="1" ht="30" customHeight="1" x14ac:dyDescent="0.2">
      <c r="B76" s="83"/>
      <c r="C76" s="86"/>
      <c r="D76" s="87"/>
      <c r="E76" s="89"/>
      <c r="F76" s="115"/>
      <c r="G76" s="116"/>
      <c r="H76" s="91"/>
      <c r="I76" s="94"/>
      <c r="J76" s="95"/>
      <c r="K76" s="81"/>
      <c r="L76" s="100"/>
      <c r="M76" s="101"/>
      <c r="N76" s="101"/>
      <c r="O76" s="102" t="str">
        <f t="shared" si="6"/>
        <v xml:space="preserve"> </v>
      </c>
      <c r="P76" s="100"/>
      <c r="Q76" s="101"/>
      <c r="R76" s="101"/>
      <c r="S76" s="102" t="str">
        <f t="shared" si="7"/>
        <v xml:space="preserve"> </v>
      </c>
      <c r="T76" s="104" t="str">
        <f t="shared" si="8"/>
        <v/>
      </c>
      <c r="U76" s="105" t="s">
        <v>131</v>
      </c>
      <c r="V76" s="149" t="str">
        <f>IF(H76=0," ",IF(E76="H",IF(AND(H76&gt;2006,H76&lt;2010),VLOOKUP(K76,Minimas!$A$15:$C$29,3),IF(AND(H76&gt;2009,H76&lt;2012),VLOOKUP(K76,Minimas!$A$15:$C$29,2),"ERREUR")),IF(AND(H76&gt;2006,H76&lt;2010),VLOOKUP(K76,Minimas!$H$15:J$29,3),IF(AND(H76&gt;2009,H76&lt;2012),VLOOKUP(K76,Minimas!$H$15:$J$29,2),"ERREUR"))))</f>
        <v xml:space="preserve"> </v>
      </c>
      <c r="W76" s="150" t="str">
        <f t="shared" si="9"/>
        <v/>
      </c>
      <c r="X76" s="42"/>
      <c r="Y76" s="42"/>
      <c r="Z76" s="42" t="str">
        <f t="shared" si="10"/>
        <v xml:space="preserve"> </v>
      </c>
      <c r="AA76" s="42" t="str">
        <f t="shared" si="11"/>
        <v xml:space="preserve"> </v>
      </c>
      <c r="AB76" s="162"/>
      <c r="AC76" s="162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</row>
    <row r="77" spans="2:107" s="5" customFormat="1" ht="30" customHeight="1" x14ac:dyDescent="0.2">
      <c r="B77" s="83"/>
      <c r="C77" s="86"/>
      <c r="D77" s="87"/>
      <c r="E77" s="89"/>
      <c r="F77" s="115"/>
      <c r="G77" s="116"/>
      <c r="H77" s="91"/>
      <c r="I77" s="94"/>
      <c r="J77" s="95"/>
      <c r="K77" s="81"/>
      <c r="L77" s="100"/>
      <c r="M77" s="101"/>
      <c r="N77" s="101"/>
      <c r="O77" s="102" t="str">
        <f t="shared" si="6"/>
        <v xml:space="preserve"> </v>
      </c>
      <c r="P77" s="100"/>
      <c r="Q77" s="101"/>
      <c r="R77" s="101"/>
      <c r="S77" s="102" t="str">
        <f t="shared" si="7"/>
        <v xml:space="preserve"> </v>
      </c>
      <c r="T77" s="104" t="str">
        <f t="shared" si="8"/>
        <v/>
      </c>
      <c r="U77" s="105" t="s">
        <v>131</v>
      </c>
      <c r="V77" s="149" t="str">
        <f>IF(H77=0," ",IF(E77="H",IF(AND(H77&gt;2006,H77&lt;2010),VLOOKUP(K77,Minimas!$A$15:$C$29,3),IF(AND(H77&gt;2009,H77&lt;2012),VLOOKUP(K77,Minimas!$A$15:$C$29,2),"ERREUR")),IF(AND(H77&gt;2006,H77&lt;2010),VLOOKUP(K77,Minimas!$H$15:J$29,3),IF(AND(H77&gt;2009,H77&lt;2012),VLOOKUP(K77,Minimas!$H$15:$J$29,2),"ERREUR"))))</f>
        <v xml:space="preserve"> </v>
      </c>
      <c r="W77" s="150" t="str">
        <f t="shared" si="9"/>
        <v/>
      </c>
      <c r="X77" s="42"/>
      <c r="Y77" s="42"/>
      <c r="Z77" s="42" t="str">
        <f t="shared" si="10"/>
        <v xml:space="preserve"> </v>
      </c>
      <c r="AA77" s="42" t="str">
        <f t="shared" si="11"/>
        <v xml:space="preserve"> </v>
      </c>
      <c r="AB77" s="162"/>
      <c r="AC77" s="162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2:107" s="5" customFormat="1" ht="30" customHeight="1" x14ac:dyDescent="0.2">
      <c r="B78" s="83"/>
      <c r="C78" s="86"/>
      <c r="D78" s="87"/>
      <c r="E78" s="89"/>
      <c r="F78" s="115"/>
      <c r="G78" s="116"/>
      <c r="H78" s="91"/>
      <c r="I78" s="94"/>
      <c r="J78" s="95"/>
      <c r="K78" s="81"/>
      <c r="L78" s="100"/>
      <c r="M78" s="101"/>
      <c r="N78" s="101"/>
      <c r="O78" s="102" t="str">
        <f t="shared" si="6"/>
        <v xml:space="preserve"> </v>
      </c>
      <c r="P78" s="100"/>
      <c r="Q78" s="101"/>
      <c r="R78" s="101"/>
      <c r="S78" s="102" t="str">
        <f t="shared" si="7"/>
        <v xml:space="preserve"> </v>
      </c>
      <c r="T78" s="104" t="str">
        <f t="shared" si="8"/>
        <v/>
      </c>
      <c r="U78" s="105" t="s">
        <v>131</v>
      </c>
      <c r="V78" s="149" t="str">
        <f>IF(H78=0," ",IF(E78="H",IF(AND(H78&gt;2006,H78&lt;2010),VLOOKUP(K78,Minimas!$A$15:$C$29,3),IF(AND(H78&gt;2009,H78&lt;2012),VLOOKUP(K78,Minimas!$A$15:$C$29,2),"ERREUR")),IF(AND(H78&gt;2006,H78&lt;2010),VLOOKUP(K78,Minimas!$H$15:J$29,3),IF(AND(H78&gt;2009,H78&lt;2012),VLOOKUP(K78,Minimas!$H$15:$J$29,2),"ERREUR"))))</f>
        <v xml:space="preserve"> </v>
      </c>
      <c r="W78" s="150" t="str">
        <f t="shared" si="9"/>
        <v/>
      </c>
      <c r="X78" s="42"/>
      <c r="Y78" s="42"/>
      <c r="Z78" s="42" t="str">
        <f t="shared" si="10"/>
        <v xml:space="preserve"> </v>
      </c>
      <c r="AA78" s="42" t="str">
        <f t="shared" si="11"/>
        <v xml:space="preserve"> </v>
      </c>
      <c r="AB78" s="162"/>
      <c r="AC78" s="162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</row>
    <row r="79" spans="2:107" s="5" customFormat="1" ht="30" customHeight="1" x14ac:dyDescent="0.2">
      <c r="B79" s="83"/>
      <c r="C79" s="86"/>
      <c r="D79" s="87"/>
      <c r="E79" s="89"/>
      <c r="F79" s="115"/>
      <c r="G79" s="116"/>
      <c r="H79" s="91"/>
      <c r="I79" s="94"/>
      <c r="J79" s="95"/>
      <c r="K79" s="81"/>
      <c r="L79" s="100"/>
      <c r="M79" s="101"/>
      <c r="N79" s="101"/>
      <c r="O79" s="102" t="str">
        <f t="shared" si="6"/>
        <v xml:space="preserve"> </v>
      </c>
      <c r="P79" s="100"/>
      <c r="Q79" s="101"/>
      <c r="R79" s="101"/>
      <c r="S79" s="102" t="str">
        <f t="shared" si="7"/>
        <v xml:space="preserve"> </v>
      </c>
      <c r="T79" s="104" t="str">
        <f t="shared" si="8"/>
        <v/>
      </c>
      <c r="U79" s="105" t="s">
        <v>131</v>
      </c>
      <c r="V79" s="149" t="str">
        <f>IF(H79=0," ",IF(E79="H",IF(AND(H79&gt;2006,H79&lt;2010),VLOOKUP(K79,Minimas!$A$15:$C$29,3),IF(AND(H79&gt;2009,H79&lt;2012),VLOOKUP(K79,Minimas!$A$15:$C$29,2),"ERREUR")),IF(AND(H79&gt;2006,H79&lt;2010),VLOOKUP(K79,Minimas!$H$15:J$29,3),IF(AND(H79&gt;2009,H79&lt;2012),VLOOKUP(K79,Minimas!$H$15:$J$29,2),"ERREUR"))))</f>
        <v xml:space="preserve"> </v>
      </c>
      <c r="W79" s="150" t="str">
        <f t="shared" si="9"/>
        <v/>
      </c>
      <c r="X79" s="42"/>
      <c r="Y79" s="42"/>
      <c r="Z79" s="42" t="str">
        <f t="shared" si="10"/>
        <v xml:space="preserve"> </v>
      </c>
      <c r="AA79" s="42" t="str">
        <f t="shared" si="11"/>
        <v xml:space="preserve"> </v>
      </c>
      <c r="AB79" s="162"/>
      <c r="AC79" s="162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</row>
    <row r="80" spans="2:107" s="5" customFormat="1" ht="30" customHeight="1" x14ac:dyDescent="0.2">
      <c r="B80" s="83"/>
      <c r="C80" s="86"/>
      <c r="D80" s="87"/>
      <c r="E80" s="89"/>
      <c r="F80" s="115"/>
      <c r="G80" s="116"/>
      <c r="H80" s="91"/>
      <c r="I80" s="94"/>
      <c r="J80" s="95"/>
      <c r="K80" s="81"/>
      <c r="L80" s="100"/>
      <c r="M80" s="101"/>
      <c r="N80" s="101"/>
      <c r="O80" s="102" t="str">
        <f t="shared" si="6"/>
        <v xml:space="preserve"> </v>
      </c>
      <c r="P80" s="100"/>
      <c r="Q80" s="101"/>
      <c r="R80" s="101"/>
      <c r="S80" s="102" t="str">
        <f t="shared" si="7"/>
        <v xml:space="preserve"> </v>
      </c>
      <c r="T80" s="104" t="str">
        <f t="shared" si="8"/>
        <v/>
      </c>
      <c r="U80" s="105" t="s">
        <v>131</v>
      </c>
      <c r="V80" s="149" t="str">
        <f>IF(H80=0," ",IF(E80="H",IF(AND(H80&gt;2006,H80&lt;2010),VLOOKUP(K80,Minimas!$A$15:$C$29,3),IF(AND(H80&gt;2009,H80&lt;2012),VLOOKUP(K80,Minimas!$A$15:$C$29,2),"ERREUR")),IF(AND(H80&gt;2006,H80&lt;2010),VLOOKUP(K80,Minimas!$H$15:J$29,3),IF(AND(H80&gt;2009,H80&lt;2012),VLOOKUP(K80,Minimas!$H$15:$J$29,2),"ERREUR"))))</f>
        <v xml:space="preserve"> </v>
      </c>
      <c r="W80" s="150" t="str">
        <f t="shared" si="9"/>
        <v/>
      </c>
      <c r="X80" s="42"/>
      <c r="Y80" s="42"/>
      <c r="Z80" s="42" t="str">
        <f t="shared" si="10"/>
        <v xml:space="preserve"> </v>
      </c>
      <c r="AA80" s="42" t="str">
        <f t="shared" si="11"/>
        <v xml:space="preserve"> </v>
      </c>
      <c r="AB80" s="162"/>
      <c r="AC80" s="162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</row>
    <row r="81" spans="2:107" s="5" customFormat="1" ht="30" customHeight="1" x14ac:dyDescent="0.2">
      <c r="B81" s="83"/>
      <c r="C81" s="86"/>
      <c r="D81" s="87"/>
      <c r="E81" s="89"/>
      <c r="F81" s="115"/>
      <c r="G81" s="116"/>
      <c r="H81" s="91"/>
      <c r="I81" s="94"/>
      <c r="J81" s="95"/>
      <c r="K81" s="81"/>
      <c r="L81" s="100"/>
      <c r="M81" s="101"/>
      <c r="N81" s="101"/>
      <c r="O81" s="102" t="str">
        <f t="shared" si="6"/>
        <v xml:space="preserve"> </v>
      </c>
      <c r="P81" s="100"/>
      <c r="Q81" s="101"/>
      <c r="R81" s="101"/>
      <c r="S81" s="102" t="str">
        <f t="shared" si="7"/>
        <v xml:space="preserve"> </v>
      </c>
      <c r="T81" s="104" t="str">
        <f t="shared" si="8"/>
        <v/>
      </c>
      <c r="U81" s="105" t="s">
        <v>131</v>
      </c>
      <c r="V81" s="149" t="str">
        <f>IF(H81=0," ",IF(E81="H",IF(AND(H81&gt;2006,H81&lt;2010),VLOOKUP(K81,Minimas!$A$15:$C$29,3),IF(AND(H81&gt;2009,H81&lt;2012),VLOOKUP(K81,Minimas!$A$15:$C$29,2),"ERREUR")),IF(AND(H81&gt;2006,H81&lt;2010),VLOOKUP(K81,Minimas!$H$15:J$29,3),IF(AND(H81&gt;2009,H81&lt;2012),VLOOKUP(K81,Minimas!$H$15:$J$29,2),"ERREUR"))))</f>
        <v xml:space="preserve"> </v>
      </c>
      <c r="W81" s="150" t="str">
        <f t="shared" si="9"/>
        <v/>
      </c>
      <c r="X81" s="42"/>
      <c r="Y81" s="42"/>
      <c r="Z81" s="42" t="str">
        <f t="shared" si="10"/>
        <v xml:space="preserve"> </v>
      </c>
      <c r="AA81" s="42" t="str">
        <f t="shared" si="11"/>
        <v xml:space="preserve"> </v>
      </c>
      <c r="AB81" s="162"/>
      <c r="AC81" s="162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</row>
    <row r="82" spans="2:107" s="5" customFormat="1" ht="30" customHeight="1" x14ac:dyDescent="0.2">
      <c r="B82" s="83"/>
      <c r="C82" s="86"/>
      <c r="D82" s="87"/>
      <c r="E82" s="89"/>
      <c r="F82" s="115"/>
      <c r="G82" s="116"/>
      <c r="H82" s="91"/>
      <c r="I82" s="94"/>
      <c r="J82" s="95"/>
      <c r="K82" s="81"/>
      <c r="L82" s="100"/>
      <c r="M82" s="101"/>
      <c r="N82" s="101"/>
      <c r="O82" s="102" t="str">
        <f t="shared" si="6"/>
        <v xml:space="preserve"> </v>
      </c>
      <c r="P82" s="100"/>
      <c r="Q82" s="101"/>
      <c r="R82" s="101"/>
      <c r="S82" s="102" t="str">
        <f t="shared" si="7"/>
        <v xml:space="preserve"> </v>
      </c>
      <c r="T82" s="104" t="str">
        <f t="shared" si="8"/>
        <v/>
      </c>
      <c r="U82" s="105" t="s">
        <v>131</v>
      </c>
      <c r="V82" s="149" t="str">
        <f>IF(H82=0," ",IF(E82="H",IF(AND(H82&gt;2006,H82&lt;2010),VLOOKUP(K82,Minimas!$A$15:$C$29,3),IF(AND(H82&gt;2009,H82&lt;2012),VLOOKUP(K82,Minimas!$A$15:$C$29,2),"ERREUR")),IF(AND(H82&gt;2006,H82&lt;2010),VLOOKUP(K82,Minimas!$H$15:J$29,3),IF(AND(H82&gt;2009,H82&lt;2012),VLOOKUP(K82,Minimas!$H$15:$J$29,2),"ERREUR"))))</f>
        <v xml:space="preserve"> </v>
      </c>
      <c r="W82" s="150" t="str">
        <f t="shared" si="9"/>
        <v/>
      </c>
      <c r="X82" s="42"/>
      <c r="Y82" s="42"/>
      <c r="Z82" s="42" t="str">
        <f t="shared" si="10"/>
        <v xml:space="preserve"> </v>
      </c>
      <c r="AA82" s="42" t="str">
        <f t="shared" si="11"/>
        <v xml:space="preserve"> </v>
      </c>
      <c r="AB82" s="162"/>
      <c r="AC82" s="162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</row>
    <row r="83" spans="2:107" s="5" customFormat="1" ht="30" customHeight="1" x14ac:dyDescent="0.2">
      <c r="B83" s="83"/>
      <c r="C83" s="86"/>
      <c r="D83" s="87"/>
      <c r="E83" s="89"/>
      <c r="F83" s="115"/>
      <c r="G83" s="116"/>
      <c r="H83" s="91"/>
      <c r="I83" s="94"/>
      <c r="J83" s="95"/>
      <c r="K83" s="81"/>
      <c r="L83" s="100"/>
      <c r="M83" s="101"/>
      <c r="N83" s="101"/>
      <c r="O83" s="102" t="str">
        <f t="shared" si="6"/>
        <v xml:space="preserve"> </v>
      </c>
      <c r="P83" s="100"/>
      <c r="Q83" s="101"/>
      <c r="R83" s="101"/>
      <c r="S83" s="102" t="str">
        <f t="shared" si="7"/>
        <v xml:space="preserve"> </v>
      </c>
      <c r="T83" s="104" t="str">
        <f t="shared" si="8"/>
        <v/>
      </c>
      <c r="U83" s="105" t="s">
        <v>131</v>
      </c>
      <c r="V83" s="149" t="str">
        <f>IF(H83=0," ",IF(E83="H",IF(AND(H83&gt;2006,H83&lt;2010),VLOOKUP(K83,Minimas!$A$15:$C$29,3),IF(AND(H83&gt;2009,H83&lt;2012),VLOOKUP(K83,Minimas!$A$15:$C$29,2),"ERREUR")),IF(AND(H83&gt;2006,H83&lt;2010),VLOOKUP(K83,Minimas!$H$15:J$29,3),IF(AND(H83&gt;2009,H83&lt;2012),VLOOKUP(K83,Minimas!$H$15:$J$29,2),"ERREUR"))))</f>
        <v xml:space="preserve"> </v>
      </c>
      <c r="W83" s="150" t="str">
        <f t="shared" si="9"/>
        <v/>
      </c>
      <c r="X83" s="42"/>
      <c r="Y83" s="42"/>
      <c r="Z83" s="42" t="str">
        <f t="shared" si="10"/>
        <v xml:space="preserve"> </v>
      </c>
      <c r="AA83" s="42" t="str">
        <f t="shared" si="11"/>
        <v xml:space="preserve"> </v>
      </c>
      <c r="AB83" s="162"/>
      <c r="AC83" s="162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</row>
    <row r="84" spans="2:107" s="5" customFormat="1" ht="30" customHeight="1" x14ac:dyDescent="0.2">
      <c r="B84" s="83"/>
      <c r="C84" s="86"/>
      <c r="D84" s="87"/>
      <c r="E84" s="89"/>
      <c r="F84" s="115"/>
      <c r="G84" s="116"/>
      <c r="H84" s="91"/>
      <c r="I84" s="94"/>
      <c r="J84" s="95"/>
      <c r="K84" s="81"/>
      <c r="L84" s="100"/>
      <c r="M84" s="101"/>
      <c r="N84" s="101"/>
      <c r="O84" s="102" t="str">
        <f t="shared" si="6"/>
        <v xml:space="preserve"> </v>
      </c>
      <c r="P84" s="100"/>
      <c r="Q84" s="101"/>
      <c r="R84" s="101"/>
      <c r="S84" s="102" t="str">
        <f t="shared" si="7"/>
        <v xml:space="preserve"> </v>
      </c>
      <c r="T84" s="104" t="str">
        <f t="shared" si="8"/>
        <v/>
      </c>
      <c r="U84" s="105" t="s">
        <v>131</v>
      </c>
      <c r="V84" s="149" t="str">
        <f>IF(H84=0," ",IF(E84="H",IF(AND(H84&gt;2006,H84&lt;2010),VLOOKUP(K84,Minimas!$A$15:$C$29,3),IF(AND(H84&gt;2009,H84&lt;2012),VLOOKUP(K84,Minimas!$A$15:$C$29,2),"ERREUR")),IF(AND(H84&gt;2006,H84&lt;2010),VLOOKUP(K84,Minimas!$H$15:J$29,3),IF(AND(H84&gt;2009,H84&lt;2012),VLOOKUP(K84,Minimas!$H$15:$J$29,2),"ERREUR"))))</f>
        <v xml:space="preserve"> </v>
      </c>
      <c r="W84" s="150" t="str">
        <f t="shared" si="9"/>
        <v/>
      </c>
      <c r="X84" s="42"/>
      <c r="Y84" s="42"/>
      <c r="Z84" s="42" t="str">
        <f t="shared" si="10"/>
        <v xml:space="preserve"> </v>
      </c>
      <c r="AA84" s="42" t="str">
        <f t="shared" si="11"/>
        <v xml:space="preserve"> </v>
      </c>
      <c r="AB84" s="162"/>
      <c r="AC84" s="162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</row>
    <row r="85" spans="2:107" s="5" customFormat="1" ht="30" customHeight="1" x14ac:dyDescent="0.2">
      <c r="B85" s="83"/>
      <c r="C85" s="86"/>
      <c r="D85" s="87"/>
      <c r="E85" s="89"/>
      <c r="F85" s="115"/>
      <c r="G85" s="116"/>
      <c r="H85" s="91"/>
      <c r="I85" s="94"/>
      <c r="J85" s="95"/>
      <c r="K85" s="81"/>
      <c r="L85" s="100"/>
      <c r="M85" s="101"/>
      <c r="N85" s="101"/>
      <c r="O85" s="102" t="str">
        <f t="shared" si="6"/>
        <v xml:space="preserve"> </v>
      </c>
      <c r="P85" s="100"/>
      <c r="Q85" s="101"/>
      <c r="R85" s="101"/>
      <c r="S85" s="102" t="str">
        <f t="shared" si="7"/>
        <v xml:space="preserve"> </v>
      </c>
      <c r="T85" s="104" t="str">
        <f t="shared" si="8"/>
        <v/>
      </c>
      <c r="U85" s="105" t="s">
        <v>131</v>
      </c>
      <c r="V85" s="149" t="str">
        <f>IF(H85=0," ",IF(E85="H",IF(AND(H85&gt;2006,H85&lt;2010),VLOOKUP(K85,Minimas!$A$15:$C$29,3),IF(AND(H85&gt;2009,H85&lt;2012),VLOOKUP(K85,Minimas!$A$15:$C$29,2),"ERREUR")),IF(AND(H85&gt;2006,H85&lt;2010),VLOOKUP(K85,Minimas!$H$15:J$29,3),IF(AND(H85&gt;2009,H85&lt;2012),VLOOKUP(K85,Minimas!$H$15:$J$29,2),"ERREUR"))))</f>
        <v xml:space="preserve"> </v>
      </c>
      <c r="W85" s="150" t="str">
        <f t="shared" si="9"/>
        <v/>
      </c>
      <c r="X85" s="42"/>
      <c r="Y85" s="42"/>
      <c r="Z85" s="42" t="str">
        <f t="shared" si="10"/>
        <v xml:space="preserve"> </v>
      </c>
      <c r="AA85" s="42" t="str">
        <f t="shared" si="11"/>
        <v xml:space="preserve"> </v>
      </c>
      <c r="AB85" s="162"/>
      <c r="AC85" s="162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2:107" s="5" customFormat="1" ht="30" customHeight="1" x14ac:dyDescent="0.2">
      <c r="B86" s="83"/>
      <c r="C86" s="86"/>
      <c r="D86" s="87"/>
      <c r="E86" s="89"/>
      <c r="F86" s="115"/>
      <c r="G86" s="116"/>
      <c r="H86" s="91"/>
      <c r="I86" s="94"/>
      <c r="J86" s="95"/>
      <c r="K86" s="81"/>
      <c r="L86" s="100"/>
      <c r="M86" s="101"/>
      <c r="N86" s="101"/>
      <c r="O86" s="102" t="str">
        <f t="shared" si="6"/>
        <v xml:space="preserve"> </v>
      </c>
      <c r="P86" s="100"/>
      <c r="Q86" s="101"/>
      <c r="R86" s="101"/>
      <c r="S86" s="102" t="str">
        <f t="shared" si="7"/>
        <v xml:space="preserve"> </v>
      </c>
      <c r="T86" s="104" t="str">
        <f t="shared" si="8"/>
        <v/>
      </c>
      <c r="U86" s="105" t="s">
        <v>131</v>
      </c>
      <c r="V86" s="149" t="str">
        <f>IF(H86=0," ",IF(E86="H",IF(AND(H86&gt;2006,H86&lt;2010),VLOOKUP(K86,Minimas!$A$15:$C$29,3),IF(AND(H86&gt;2009,H86&lt;2012),VLOOKUP(K86,Minimas!$A$15:$C$29,2),"ERREUR")),IF(AND(H86&gt;2006,H86&lt;2010),VLOOKUP(K86,Minimas!$H$15:J$29,3),IF(AND(H86&gt;2009,H86&lt;2012),VLOOKUP(K86,Minimas!$H$15:$J$29,2),"ERREUR"))))</f>
        <v xml:space="preserve"> </v>
      </c>
      <c r="W86" s="150" t="str">
        <f t="shared" si="9"/>
        <v/>
      </c>
      <c r="X86" s="42"/>
      <c r="Y86" s="42"/>
      <c r="Z86" s="42" t="str">
        <f t="shared" si="10"/>
        <v xml:space="preserve"> </v>
      </c>
      <c r="AA86" s="42" t="str">
        <f t="shared" si="11"/>
        <v xml:space="preserve"> </v>
      </c>
      <c r="AB86" s="162"/>
      <c r="AC86" s="162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2:107" s="5" customFormat="1" ht="30" customHeight="1" x14ac:dyDescent="0.2">
      <c r="B87" s="83"/>
      <c r="C87" s="86"/>
      <c r="D87" s="87"/>
      <c r="E87" s="89"/>
      <c r="F87" s="115"/>
      <c r="G87" s="116"/>
      <c r="H87" s="91"/>
      <c r="I87" s="94"/>
      <c r="J87" s="95"/>
      <c r="K87" s="81"/>
      <c r="L87" s="100"/>
      <c r="M87" s="101"/>
      <c r="N87" s="101"/>
      <c r="O87" s="102" t="str">
        <f t="shared" si="6"/>
        <v xml:space="preserve"> </v>
      </c>
      <c r="P87" s="100"/>
      <c r="Q87" s="101"/>
      <c r="R87" s="101"/>
      <c r="S87" s="102" t="str">
        <f t="shared" si="7"/>
        <v xml:space="preserve"> </v>
      </c>
      <c r="T87" s="104" t="str">
        <f t="shared" si="8"/>
        <v/>
      </c>
      <c r="U87" s="105" t="s">
        <v>131</v>
      </c>
      <c r="V87" s="149" t="str">
        <f>IF(H87=0," ",IF(E87="H",IF(AND(H87&gt;2006,H87&lt;2010),VLOOKUP(K87,Minimas!$A$15:$C$29,3),IF(AND(H87&gt;2009,H87&lt;2012),VLOOKUP(K87,Minimas!$A$15:$C$29,2),"ERREUR")),IF(AND(H87&gt;2006,H87&lt;2010),VLOOKUP(K87,Minimas!$H$15:J$29,3),IF(AND(H87&gt;2009,H87&lt;2012),VLOOKUP(K87,Minimas!$H$15:$J$29,2),"ERREUR"))))</f>
        <v xml:space="preserve"> </v>
      </c>
      <c r="W87" s="150" t="str">
        <f t="shared" si="9"/>
        <v/>
      </c>
      <c r="X87" s="42"/>
      <c r="Y87" s="42"/>
      <c r="Z87" s="42" t="str">
        <f t="shared" si="10"/>
        <v xml:space="preserve"> </v>
      </c>
      <c r="AA87" s="42" t="str">
        <f t="shared" si="11"/>
        <v xml:space="preserve"> </v>
      </c>
      <c r="AB87" s="162"/>
      <c r="AC87" s="162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2:107" s="5" customFormat="1" ht="30" customHeight="1" x14ac:dyDescent="0.2">
      <c r="B88" s="83"/>
      <c r="C88" s="86"/>
      <c r="D88" s="87"/>
      <c r="E88" s="89"/>
      <c r="F88" s="115"/>
      <c r="G88" s="116"/>
      <c r="H88" s="91"/>
      <c r="I88" s="94"/>
      <c r="J88" s="95"/>
      <c r="K88" s="81"/>
      <c r="L88" s="100"/>
      <c r="M88" s="101"/>
      <c r="N88" s="101"/>
      <c r="O88" s="102" t="str">
        <f t="shared" si="6"/>
        <v xml:space="preserve"> </v>
      </c>
      <c r="P88" s="100"/>
      <c r="Q88" s="101"/>
      <c r="R88" s="101"/>
      <c r="S88" s="102" t="str">
        <f t="shared" si="7"/>
        <v xml:space="preserve"> </v>
      </c>
      <c r="T88" s="104" t="str">
        <f t="shared" si="8"/>
        <v/>
      </c>
      <c r="U88" s="105" t="s">
        <v>131</v>
      </c>
      <c r="V88" s="149" t="str">
        <f>IF(H88=0," ",IF(E88="H",IF(AND(H88&gt;2006,H88&lt;2010),VLOOKUP(K88,Minimas!$A$15:$C$29,3),IF(AND(H88&gt;2009,H88&lt;2012),VLOOKUP(K88,Minimas!$A$15:$C$29,2),"ERREUR")),IF(AND(H88&gt;2006,H88&lt;2010),VLOOKUP(K88,Minimas!$H$15:J$29,3),IF(AND(H88&gt;2009,H88&lt;2012),VLOOKUP(K88,Minimas!$H$15:$J$29,2),"ERREUR"))))</f>
        <v xml:space="preserve"> </v>
      </c>
      <c r="W88" s="150" t="str">
        <f t="shared" si="9"/>
        <v/>
      </c>
      <c r="X88" s="42"/>
      <c r="Y88" s="42"/>
      <c r="Z88" s="42" t="str">
        <f t="shared" si="10"/>
        <v xml:space="preserve"> </v>
      </c>
      <c r="AA88" s="42" t="str">
        <f t="shared" si="11"/>
        <v xml:space="preserve"> </v>
      </c>
      <c r="AB88" s="162"/>
      <c r="AC88" s="162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</row>
    <row r="89" spans="2:107" s="5" customFormat="1" ht="30" customHeight="1" x14ac:dyDescent="0.2">
      <c r="B89" s="83"/>
      <c r="C89" s="86"/>
      <c r="D89" s="87"/>
      <c r="E89" s="89"/>
      <c r="F89" s="115"/>
      <c r="G89" s="116"/>
      <c r="H89" s="91"/>
      <c r="I89" s="94"/>
      <c r="J89" s="95"/>
      <c r="K89" s="81"/>
      <c r="L89" s="100"/>
      <c r="M89" s="101"/>
      <c r="N89" s="101"/>
      <c r="O89" s="102" t="str">
        <f t="shared" si="6"/>
        <v xml:space="preserve"> </v>
      </c>
      <c r="P89" s="100"/>
      <c r="Q89" s="101"/>
      <c r="R89" s="101"/>
      <c r="S89" s="102" t="str">
        <f t="shared" si="7"/>
        <v xml:space="preserve"> </v>
      </c>
      <c r="T89" s="104" t="str">
        <f t="shared" si="8"/>
        <v/>
      </c>
      <c r="U89" s="105" t="s">
        <v>131</v>
      </c>
      <c r="V89" s="149" t="str">
        <f>IF(H89=0," ",IF(E89="H",IF(AND(H89&gt;2006,H89&lt;2010),VLOOKUP(K89,Minimas!$A$15:$C$29,3),IF(AND(H89&gt;2009,H89&lt;2012),VLOOKUP(K89,Minimas!$A$15:$C$29,2),"ERREUR")),IF(AND(H89&gt;2006,H89&lt;2010),VLOOKUP(K89,Minimas!$H$15:J$29,3),IF(AND(H89&gt;2009,H89&lt;2012),VLOOKUP(K89,Minimas!$H$15:$J$29,2),"ERREUR"))))</f>
        <v xml:space="preserve"> </v>
      </c>
      <c r="W89" s="150" t="str">
        <f t="shared" si="9"/>
        <v/>
      </c>
      <c r="X89" s="42"/>
      <c r="Y89" s="42"/>
      <c r="Z89" s="42" t="str">
        <f t="shared" si="10"/>
        <v xml:space="preserve"> </v>
      </c>
      <c r="AA89" s="42" t="str">
        <f t="shared" si="11"/>
        <v xml:space="preserve"> </v>
      </c>
      <c r="AB89" s="162"/>
      <c r="AC89" s="162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2:107" s="5" customFormat="1" ht="30" customHeight="1" x14ac:dyDescent="0.2">
      <c r="B90" s="83"/>
      <c r="C90" s="86"/>
      <c r="D90" s="87"/>
      <c r="E90" s="89"/>
      <c r="F90" s="115"/>
      <c r="G90" s="116"/>
      <c r="H90" s="91"/>
      <c r="I90" s="94"/>
      <c r="J90" s="95"/>
      <c r="K90" s="81"/>
      <c r="L90" s="100"/>
      <c r="M90" s="101"/>
      <c r="N90" s="101"/>
      <c r="O90" s="102" t="str">
        <f t="shared" si="6"/>
        <v xml:space="preserve"> </v>
      </c>
      <c r="P90" s="100"/>
      <c r="Q90" s="101"/>
      <c r="R90" s="101"/>
      <c r="S90" s="102" t="str">
        <f t="shared" si="7"/>
        <v xml:space="preserve"> </v>
      </c>
      <c r="T90" s="104" t="str">
        <f t="shared" si="8"/>
        <v/>
      </c>
      <c r="U90" s="105" t="s">
        <v>131</v>
      </c>
      <c r="V90" s="149" t="str">
        <f>IF(H90=0," ",IF(E90="H",IF(AND(H90&gt;2006,H90&lt;2010),VLOOKUP(K90,Minimas!$A$15:$C$29,3),IF(AND(H90&gt;2009,H90&lt;2012),VLOOKUP(K90,Minimas!$A$15:$C$29,2),"ERREUR")),IF(AND(H90&gt;2006,H90&lt;2010),VLOOKUP(K90,Minimas!$H$15:J$29,3),IF(AND(H90&gt;2009,H90&lt;2012),VLOOKUP(K90,Minimas!$H$15:$J$29,2),"ERREUR"))))</f>
        <v xml:space="preserve"> </v>
      </c>
      <c r="W90" s="150" t="str">
        <f t="shared" si="9"/>
        <v/>
      </c>
      <c r="X90" s="42"/>
      <c r="Y90" s="42"/>
      <c r="Z90" s="42" t="str">
        <f t="shared" si="10"/>
        <v xml:space="preserve"> </v>
      </c>
      <c r="AA90" s="42" t="str">
        <f t="shared" si="11"/>
        <v xml:space="preserve"> </v>
      </c>
      <c r="AB90" s="162"/>
      <c r="AC90" s="162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</row>
    <row r="91" spans="2:107" s="5" customFormat="1" ht="30" customHeight="1" x14ac:dyDescent="0.2">
      <c r="B91" s="83"/>
      <c r="C91" s="86"/>
      <c r="D91" s="87"/>
      <c r="E91" s="89"/>
      <c r="F91" s="115"/>
      <c r="G91" s="116"/>
      <c r="H91" s="91"/>
      <c r="I91" s="94"/>
      <c r="J91" s="95"/>
      <c r="K91" s="81"/>
      <c r="L91" s="100"/>
      <c r="M91" s="101"/>
      <c r="N91" s="101"/>
      <c r="O91" s="102" t="str">
        <f t="shared" si="6"/>
        <v xml:space="preserve"> </v>
      </c>
      <c r="P91" s="100"/>
      <c r="Q91" s="101"/>
      <c r="R91" s="101"/>
      <c r="S91" s="102" t="str">
        <f t="shared" si="7"/>
        <v xml:space="preserve"> </v>
      </c>
      <c r="T91" s="104" t="str">
        <f t="shared" si="8"/>
        <v/>
      </c>
      <c r="U91" s="105" t="s">
        <v>131</v>
      </c>
      <c r="V91" s="149" t="str">
        <f>IF(H91=0," ",IF(E91="H",IF(AND(H91&gt;2006,H91&lt;2010),VLOOKUP(K91,Minimas!$A$15:$C$29,3),IF(AND(H91&gt;2009,H91&lt;2012),VLOOKUP(K91,Minimas!$A$15:$C$29,2),"ERREUR")),IF(AND(H91&gt;2006,H91&lt;2010),VLOOKUP(K91,Minimas!$H$15:J$29,3),IF(AND(H91&gt;2009,H91&lt;2012),VLOOKUP(K91,Minimas!$H$15:$J$29,2),"ERREUR"))))</f>
        <v xml:space="preserve"> </v>
      </c>
      <c r="W91" s="150" t="str">
        <f t="shared" si="9"/>
        <v/>
      </c>
      <c r="X91" s="42"/>
      <c r="Y91" s="42"/>
      <c r="Z91" s="42" t="str">
        <f t="shared" si="10"/>
        <v xml:space="preserve"> </v>
      </c>
      <c r="AA91" s="42" t="str">
        <f t="shared" si="11"/>
        <v xml:space="preserve"> </v>
      </c>
      <c r="AB91" s="162"/>
      <c r="AC91" s="162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2:107" s="5" customFormat="1" ht="30" customHeight="1" x14ac:dyDescent="0.2">
      <c r="B92" s="83"/>
      <c r="C92" s="86"/>
      <c r="D92" s="87"/>
      <c r="E92" s="89"/>
      <c r="F92" s="115"/>
      <c r="G92" s="116"/>
      <c r="H92" s="91"/>
      <c r="I92" s="94"/>
      <c r="J92" s="95"/>
      <c r="K92" s="81"/>
      <c r="L92" s="100"/>
      <c r="M92" s="101"/>
      <c r="N92" s="101"/>
      <c r="O92" s="102" t="str">
        <f t="shared" si="6"/>
        <v xml:space="preserve"> </v>
      </c>
      <c r="P92" s="100"/>
      <c r="Q92" s="101"/>
      <c r="R92" s="101"/>
      <c r="S92" s="102" t="str">
        <f t="shared" si="7"/>
        <v xml:space="preserve"> </v>
      </c>
      <c r="T92" s="104" t="str">
        <f t="shared" si="8"/>
        <v/>
      </c>
      <c r="U92" s="105" t="s">
        <v>131</v>
      </c>
      <c r="V92" s="149" t="str">
        <f>IF(H92=0," ",IF(E92="H",IF(AND(H92&gt;2006,H92&lt;2010),VLOOKUP(K92,Minimas!$A$15:$C$29,3),IF(AND(H92&gt;2009,H92&lt;2012),VLOOKUP(K92,Minimas!$A$15:$C$29,2),"ERREUR")),IF(AND(H92&gt;2006,H92&lt;2010),VLOOKUP(K92,Minimas!$H$15:J$29,3),IF(AND(H92&gt;2009,H92&lt;2012),VLOOKUP(K92,Minimas!$H$15:$J$29,2),"ERREUR"))))</f>
        <v xml:space="preserve"> </v>
      </c>
      <c r="W92" s="150" t="str">
        <f t="shared" si="9"/>
        <v/>
      </c>
      <c r="X92" s="42"/>
      <c r="Y92" s="42"/>
      <c r="Z92" s="42" t="str">
        <f t="shared" si="10"/>
        <v xml:space="preserve"> </v>
      </c>
      <c r="AA92" s="42" t="str">
        <f t="shared" si="11"/>
        <v xml:space="preserve"> </v>
      </c>
      <c r="AB92" s="162"/>
      <c r="AC92" s="162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2:107" s="5" customFormat="1" ht="30" customHeight="1" x14ac:dyDescent="0.2">
      <c r="B93" s="83"/>
      <c r="C93" s="86"/>
      <c r="D93" s="87"/>
      <c r="E93" s="89"/>
      <c r="F93" s="115"/>
      <c r="G93" s="116"/>
      <c r="H93" s="91"/>
      <c r="I93" s="94"/>
      <c r="J93" s="95"/>
      <c r="K93" s="81"/>
      <c r="L93" s="100"/>
      <c r="M93" s="101"/>
      <c r="N93" s="101"/>
      <c r="O93" s="102" t="str">
        <f t="shared" si="6"/>
        <v xml:space="preserve"> </v>
      </c>
      <c r="P93" s="100"/>
      <c r="Q93" s="101"/>
      <c r="R93" s="101"/>
      <c r="S93" s="102" t="str">
        <f t="shared" si="7"/>
        <v xml:space="preserve"> </v>
      </c>
      <c r="T93" s="104" t="str">
        <f t="shared" si="8"/>
        <v/>
      </c>
      <c r="U93" s="105" t="s">
        <v>131</v>
      </c>
      <c r="V93" s="149" t="str">
        <f>IF(H93=0," ",IF(E93="H",IF(AND(H93&gt;2006,H93&lt;2010),VLOOKUP(K93,Minimas!$A$15:$C$29,3),IF(AND(H93&gt;2009,H93&lt;2012),VLOOKUP(K93,Minimas!$A$15:$C$29,2),"ERREUR")),IF(AND(H93&gt;2006,H93&lt;2010),VLOOKUP(K93,Minimas!$H$15:J$29,3),IF(AND(H93&gt;2009,H93&lt;2012),VLOOKUP(K93,Minimas!$H$15:$J$29,2),"ERREUR"))))</f>
        <v xml:space="preserve"> </v>
      </c>
      <c r="W93" s="150" t="str">
        <f t="shared" si="9"/>
        <v/>
      </c>
      <c r="X93" s="42"/>
      <c r="Y93" s="42"/>
      <c r="Z93" s="42" t="str">
        <f t="shared" si="10"/>
        <v xml:space="preserve"> </v>
      </c>
      <c r="AA93" s="42" t="str">
        <f t="shared" si="11"/>
        <v xml:space="preserve"> </v>
      </c>
      <c r="AB93" s="162"/>
      <c r="AC93" s="162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2:107" s="5" customFormat="1" ht="30" customHeight="1" x14ac:dyDescent="0.2">
      <c r="B94" s="83"/>
      <c r="C94" s="86"/>
      <c r="D94" s="87"/>
      <c r="E94" s="89"/>
      <c r="F94" s="115"/>
      <c r="G94" s="116"/>
      <c r="H94" s="91"/>
      <c r="I94" s="94"/>
      <c r="J94" s="95"/>
      <c r="K94" s="81"/>
      <c r="L94" s="100"/>
      <c r="M94" s="101"/>
      <c r="N94" s="101"/>
      <c r="O94" s="102" t="str">
        <f t="shared" si="6"/>
        <v xml:space="preserve"> </v>
      </c>
      <c r="P94" s="100"/>
      <c r="Q94" s="101"/>
      <c r="R94" s="101"/>
      <c r="S94" s="102" t="str">
        <f t="shared" si="7"/>
        <v xml:space="preserve"> </v>
      </c>
      <c r="T94" s="104" t="str">
        <f t="shared" si="8"/>
        <v/>
      </c>
      <c r="U94" s="105" t="s">
        <v>131</v>
      </c>
      <c r="V94" s="149" t="str">
        <f>IF(H94=0," ",IF(E94="H",IF(AND(H94&gt;2006,H94&lt;2010),VLOOKUP(K94,Minimas!$A$15:$C$29,3),IF(AND(H94&gt;2009,H94&lt;2012),VLOOKUP(K94,Minimas!$A$15:$C$29,2),"ERREUR")),IF(AND(H94&gt;2006,H94&lt;2010),VLOOKUP(K94,Minimas!$H$15:J$29,3),IF(AND(H94&gt;2009,H94&lt;2012),VLOOKUP(K94,Minimas!$H$15:$J$29,2),"ERREUR"))))</f>
        <v xml:space="preserve"> </v>
      </c>
      <c r="W94" s="150" t="str">
        <f t="shared" si="9"/>
        <v/>
      </c>
      <c r="X94" s="42"/>
      <c r="Y94" s="42"/>
      <c r="Z94" s="42" t="str">
        <f t="shared" si="10"/>
        <v xml:space="preserve"> </v>
      </c>
      <c r="AA94" s="42" t="str">
        <f t="shared" si="11"/>
        <v xml:space="preserve"> </v>
      </c>
      <c r="AB94" s="162"/>
      <c r="AC94" s="162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2:107" s="5" customFormat="1" ht="30" customHeight="1" x14ac:dyDescent="0.2">
      <c r="B95" s="83"/>
      <c r="C95" s="86"/>
      <c r="D95" s="87"/>
      <c r="E95" s="89"/>
      <c r="F95" s="115"/>
      <c r="G95" s="116"/>
      <c r="H95" s="91"/>
      <c r="I95" s="94"/>
      <c r="J95" s="95"/>
      <c r="K95" s="81"/>
      <c r="L95" s="100"/>
      <c r="M95" s="101"/>
      <c r="N95" s="101"/>
      <c r="O95" s="102" t="str">
        <f t="shared" si="6"/>
        <v xml:space="preserve"> </v>
      </c>
      <c r="P95" s="100"/>
      <c r="Q95" s="101"/>
      <c r="R95" s="101"/>
      <c r="S95" s="102" t="str">
        <f t="shared" si="7"/>
        <v xml:space="preserve"> </v>
      </c>
      <c r="T95" s="104" t="str">
        <f t="shared" si="8"/>
        <v/>
      </c>
      <c r="U95" s="105" t="s">
        <v>131</v>
      </c>
      <c r="V95" s="149" t="str">
        <f>IF(H95=0," ",IF(E95="H",IF(AND(H95&gt;2006,H95&lt;2010),VLOOKUP(K95,Minimas!$A$15:$C$29,3),IF(AND(H95&gt;2009,H95&lt;2012),VLOOKUP(K95,Minimas!$A$15:$C$29,2),"ERREUR")),IF(AND(H95&gt;2006,H95&lt;2010),VLOOKUP(K95,Minimas!$H$15:J$29,3),IF(AND(H95&gt;2009,H95&lt;2012),VLOOKUP(K95,Minimas!$H$15:$J$29,2),"ERREUR"))))</f>
        <v xml:space="preserve"> </v>
      </c>
      <c r="W95" s="150" t="str">
        <f t="shared" si="9"/>
        <v/>
      </c>
      <c r="X95" s="42"/>
      <c r="Y95" s="42"/>
      <c r="Z95" s="42" t="str">
        <f t="shared" si="10"/>
        <v xml:space="preserve"> </v>
      </c>
      <c r="AA95" s="42" t="str">
        <f t="shared" si="11"/>
        <v xml:space="preserve"> </v>
      </c>
      <c r="AB95" s="162"/>
      <c r="AC95" s="162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</row>
    <row r="96" spans="2:107" s="5" customFormat="1" ht="30" customHeight="1" x14ac:dyDescent="0.2">
      <c r="B96" s="83"/>
      <c r="C96" s="86"/>
      <c r="D96" s="87"/>
      <c r="E96" s="89"/>
      <c r="F96" s="115"/>
      <c r="G96" s="116"/>
      <c r="H96" s="91"/>
      <c r="I96" s="94"/>
      <c r="J96" s="95"/>
      <c r="K96" s="81"/>
      <c r="L96" s="100"/>
      <c r="M96" s="101"/>
      <c r="N96" s="101"/>
      <c r="O96" s="102" t="str">
        <f t="shared" si="6"/>
        <v xml:space="preserve"> </v>
      </c>
      <c r="P96" s="100"/>
      <c r="Q96" s="101"/>
      <c r="R96" s="101"/>
      <c r="S96" s="102" t="str">
        <f t="shared" si="7"/>
        <v xml:space="preserve"> </v>
      </c>
      <c r="T96" s="104" t="str">
        <f t="shared" si="8"/>
        <v/>
      </c>
      <c r="U96" s="105" t="s">
        <v>131</v>
      </c>
      <c r="V96" s="149" t="str">
        <f>IF(H96=0," ",IF(E96="H",IF(AND(H96&gt;2006,H96&lt;2010),VLOOKUP(K96,Minimas!$A$15:$C$29,3),IF(AND(H96&gt;2009,H96&lt;2012),VLOOKUP(K96,Minimas!$A$15:$C$29,2),"ERREUR")),IF(AND(H96&gt;2006,H96&lt;2010),VLOOKUP(K96,Minimas!$H$15:J$29,3),IF(AND(H96&gt;2009,H96&lt;2012),VLOOKUP(K96,Minimas!$H$15:$J$29,2),"ERREUR"))))</f>
        <v xml:space="preserve"> </v>
      </c>
      <c r="W96" s="150" t="str">
        <f t="shared" si="9"/>
        <v/>
      </c>
      <c r="X96" s="42"/>
      <c r="Y96" s="42"/>
      <c r="Z96" s="42" t="str">
        <f t="shared" si="10"/>
        <v xml:space="preserve"> </v>
      </c>
      <c r="AA96" s="42" t="str">
        <f t="shared" si="11"/>
        <v xml:space="preserve"> </v>
      </c>
      <c r="AB96" s="162"/>
      <c r="AC96" s="162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</row>
    <row r="97" spans="2:107" s="5" customFormat="1" ht="30" customHeight="1" x14ac:dyDescent="0.2">
      <c r="B97" s="83"/>
      <c r="C97" s="86"/>
      <c r="D97" s="87"/>
      <c r="E97" s="89"/>
      <c r="F97" s="115"/>
      <c r="G97" s="116"/>
      <c r="H97" s="91"/>
      <c r="I97" s="94"/>
      <c r="J97" s="95"/>
      <c r="K97" s="81"/>
      <c r="L97" s="100"/>
      <c r="M97" s="101"/>
      <c r="N97" s="101"/>
      <c r="O97" s="102" t="str">
        <f t="shared" si="6"/>
        <v xml:space="preserve"> </v>
      </c>
      <c r="P97" s="100"/>
      <c r="Q97" s="101"/>
      <c r="R97" s="101"/>
      <c r="S97" s="102" t="str">
        <f t="shared" si="7"/>
        <v xml:space="preserve"> </v>
      </c>
      <c r="T97" s="104" t="str">
        <f t="shared" si="8"/>
        <v/>
      </c>
      <c r="U97" s="105" t="s">
        <v>131</v>
      </c>
      <c r="V97" s="149" t="str">
        <f>IF(H97=0," ",IF(E97="H",IF(AND(H97&gt;2006,H97&lt;2010),VLOOKUP(K97,Minimas!$A$15:$C$29,3),IF(AND(H97&gt;2009,H97&lt;2012),VLOOKUP(K97,Minimas!$A$15:$C$29,2),"ERREUR")),IF(AND(H97&gt;2006,H97&lt;2010),VLOOKUP(K97,Minimas!$H$15:J$29,3),IF(AND(H97&gt;2009,H97&lt;2012),VLOOKUP(K97,Minimas!$H$15:$J$29,2),"ERREUR"))))</f>
        <v xml:space="preserve"> </v>
      </c>
      <c r="W97" s="150" t="str">
        <f t="shared" si="9"/>
        <v/>
      </c>
      <c r="X97" s="42"/>
      <c r="Y97" s="42"/>
      <c r="Z97" s="42" t="str">
        <f t="shared" si="10"/>
        <v xml:space="preserve"> </v>
      </c>
      <c r="AA97" s="42" t="str">
        <f t="shared" si="11"/>
        <v xml:space="preserve"> </v>
      </c>
      <c r="AB97" s="162"/>
      <c r="AC97" s="162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</row>
    <row r="98" spans="2:107" s="5" customFormat="1" ht="30" customHeight="1" x14ac:dyDescent="0.2">
      <c r="B98" s="83"/>
      <c r="C98" s="86"/>
      <c r="D98" s="87"/>
      <c r="E98" s="89"/>
      <c r="F98" s="115"/>
      <c r="G98" s="116"/>
      <c r="H98" s="91"/>
      <c r="I98" s="94"/>
      <c r="J98" s="95"/>
      <c r="K98" s="81"/>
      <c r="L98" s="100"/>
      <c r="M98" s="101"/>
      <c r="N98" s="101"/>
      <c r="O98" s="102" t="str">
        <f t="shared" si="6"/>
        <v xml:space="preserve"> </v>
      </c>
      <c r="P98" s="100"/>
      <c r="Q98" s="101"/>
      <c r="R98" s="101"/>
      <c r="S98" s="102" t="str">
        <f t="shared" si="7"/>
        <v xml:space="preserve"> </v>
      </c>
      <c r="T98" s="104" t="str">
        <f t="shared" si="8"/>
        <v/>
      </c>
      <c r="U98" s="105" t="s">
        <v>131</v>
      </c>
      <c r="V98" s="149" t="str">
        <f>IF(H98=0," ",IF(E98="H",IF(AND(H98&gt;2006,H98&lt;2010),VLOOKUP(K98,Minimas!$A$15:$C$29,3),IF(AND(H98&gt;2009,H98&lt;2012),VLOOKUP(K98,Minimas!$A$15:$C$29,2),"ERREUR")),IF(AND(H98&gt;2006,H98&lt;2010),VLOOKUP(K98,Minimas!$H$15:J$29,3),IF(AND(H98&gt;2009,H98&lt;2012),VLOOKUP(K98,Minimas!$H$15:$J$29,2),"ERREUR"))))</f>
        <v xml:space="preserve"> </v>
      </c>
      <c r="W98" s="150" t="str">
        <f t="shared" si="9"/>
        <v/>
      </c>
      <c r="X98" s="42"/>
      <c r="Y98" s="42"/>
      <c r="Z98" s="42" t="str">
        <f t="shared" si="10"/>
        <v xml:space="preserve"> </v>
      </c>
      <c r="AA98" s="42" t="str">
        <f t="shared" si="11"/>
        <v xml:space="preserve"> </v>
      </c>
      <c r="AB98" s="162"/>
      <c r="AC98" s="162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</row>
    <row r="99" spans="2:107" s="5" customFormat="1" ht="30" customHeight="1" x14ac:dyDescent="0.2">
      <c r="B99" s="83"/>
      <c r="C99" s="86"/>
      <c r="D99" s="87"/>
      <c r="E99" s="89"/>
      <c r="F99" s="115"/>
      <c r="G99" s="116"/>
      <c r="H99" s="91"/>
      <c r="I99" s="94"/>
      <c r="J99" s="95"/>
      <c r="K99" s="81"/>
      <c r="L99" s="100"/>
      <c r="M99" s="101"/>
      <c r="N99" s="101"/>
      <c r="O99" s="102" t="str">
        <f t="shared" si="6"/>
        <v xml:space="preserve"> </v>
      </c>
      <c r="P99" s="100"/>
      <c r="Q99" s="101"/>
      <c r="R99" s="101"/>
      <c r="S99" s="102" t="str">
        <f t="shared" si="7"/>
        <v xml:space="preserve"> </v>
      </c>
      <c r="T99" s="104" t="str">
        <f t="shared" si="8"/>
        <v/>
      </c>
      <c r="U99" s="105" t="s">
        <v>131</v>
      </c>
      <c r="V99" s="149" t="str">
        <f>IF(H99=0," ",IF(E99="H",IF(AND(H99&gt;2006,H99&lt;2010),VLOOKUP(K99,Minimas!$A$15:$C$29,3),IF(AND(H99&gt;2009,H99&lt;2012),VLOOKUP(K99,Minimas!$A$15:$C$29,2),"ERREUR")),IF(AND(H99&gt;2006,H99&lt;2010),VLOOKUP(K99,Minimas!$H$15:J$29,3),IF(AND(H99&gt;2009,H99&lt;2012),VLOOKUP(K99,Minimas!$H$15:$J$29,2),"ERREUR"))))</f>
        <v xml:space="preserve"> </v>
      </c>
      <c r="W99" s="150" t="str">
        <f t="shared" si="9"/>
        <v/>
      </c>
      <c r="X99" s="42"/>
      <c r="Y99" s="42"/>
      <c r="Z99" s="42" t="str">
        <f t="shared" si="10"/>
        <v xml:space="preserve"> </v>
      </c>
      <c r="AA99" s="42" t="str">
        <f t="shared" si="11"/>
        <v xml:space="preserve"> </v>
      </c>
      <c r="AB99" s="162"/>
      <c r="AC99" s="162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2:107" s="5" customFormat="1" ht="30" customHeight="1" x14ac:dyDescent="0.2">
      <c r="B100" s="83"/>
      <c r="C100" s="86"/>
      <c r="D100" s="87"/>
      <c r="E100" s="89"/>
      <c r="F100" s="115"/>
      <c r="G100" s="116"/>
      <c r="H100" s="91"/>
      <c r="I100" s="94"/>
      <c r="J100" s="95"/>
      <c r="K100" s="81"/>
      <c r="L100" s="100"/>
      <c r="M100" s="101"/>
      <c r="N100" s="101"/>
      <c r="O100" s="102" t="str">
        <f t="shared" si="6"/>
        <v xml:space="preserve"> </v>
      </c>
      <c r="P100" s="100"/>
      <c r="Q100" s="101"/>
      <c r="R100" s="101"/>
      <c r="S100" s="102" t="str">
        <f t="shared" si="7"/>
        <v xml:space="preserve"> </v>
      </c>
      <c r="T100" s="104" t="str">
        <f t="shared" si="8"/>
        <v/>
      </c>
      <c r="U100" s="105" t="s">
        <v>131</v>
      </c>
      <c r="V100" s="149" t="str">
        <f>IF(H100=0," ",IF(E100="H",IF(AND(H100&gt;2006,H100&lt;2010),VLOOKUP(K100,Minimas!$A$15:$C$29,3),IF(AND(H100&gt;2009,H100&lt;2012),VLOOKUP(K100,Minimas!$A$15:$C$29,2),"ERREUR")),IF(AND(H100&gt;2006,H100&lt;2010),VLOOKUP(K100,Minimas!$H$15:J$29,3),IF(AND(H100&gt;2009,H100&lt;2012),VLOOKUP(K100,Minimas!$H$15:$J$29,2),"ERREUR"))))</f>
        <v xml:space="preserve"> </v>
      </c>
      <c r="W100" s="150" t="str">
        <f t="shared" si="9"/>
        <v/>
      </c>
      <c r="X100" s="42"/>
      <c r="Y100" s="42"/>
      <c r="Z100" s="42" t="str">
        <f t="shared" si="10"/>
        <v xml:space="preserve"> </v>
      </c>
      <c r="AA100" s="42" t="str">
        <f t="shared" si="11"/>
        <v xml:space="preserve"> </v>
      </c>
      <c r="AB100" s="162"/>
      <c r="AC100" s="162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spans="2:107" s="5" customFormat="1" ht="30" customHeight="1" x14ac:dyDescent="0.2">
      <c r="B101" s="83"/>
      <c r="C101" s="86"/>
      <c r="D101" s="87"/>
      <c r="E101" s="89"/>
      <c r="F101" s="115"/>
      <c r="G101" s="116"/>
      <c r="H101" s="91"/>
      <c r="I101" s="94"/>
      <c r="J101" s="95"/>
      <c r="K101" s="81"/>
      <c r="L101" s="100"/>
      <c r="M101" s="101"/>
      <c r="N101" s="101"/>
      <c r="O101" s="102" t="str">
        <f t="shared" si="6"/>
        <v xml:space="preserve"> </v>
      </c>
      <c r="P101" s="100"/>
      <c r="Q101" s="101"/>
      <c r="R101" s="101"/>
      <c r="S101" s="102" t="str">
        <f t="shared" si="7"/>
        <v xml:space="preserve"> </v>
      </c>
      <c r="T101" s="104" t="str">
        <f t="shared" si="8"/>
        <v/>
      </c>
      <c r="U101" s="105" t="s">
        <v>131</v>
      </c>
      <c r="V101" s="149" t="str">
        <f>IF(H101=0," ",IF(E101="H",IF(AND(H101&gt;2006,H101&lt;2010),VLOOKUP(K101,Minimas!$A$15:$C$29,3),IF(AND(H101&gt;2009,H101&lt;2012),VLOOKUP(K101,Minimas!$A$15:$C$29,2),"ERREUR")),IF(AND(H101&gt;2006,H101&lt;2010),VLOOKUP(K101,Minimas!$H$15:J$29,3),IF(AND(H101&gt;2009,H101&lt;2012),VLOOKUP(K101,Minimas!$H$15:$J$29,2),"ERREUR"))))</f>
        <v xml:space="preserve"> </v>
      </c>
      <c r="W101" s="150" t="str">
        <f t="shared" si="9"/>
        <v/>
      </c>
      <c r="X101" s="42"/>
      <c r="Y101" s="42"/>
      <c r="Z101" s="42" t="str">
        <f t="shared" si="10"/>
        <v xml:space="preserve"> </v>
      </c>
      <c r="AA101" s="42" t="str">
        <f t="shared" si="11"/>
        <v xml:space="preserve"> </v>
      </c>
      <c r="AB101" s="162"/>
      <c r="AC101" s="162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</row>
    <row r="102" spans="2:107" s="5" customFormat="1" ht="30" customHeight="1" x14ac:dyDescent="0.2">
      <c r="B102" s="83"/>
      <c r="C102" s="86"/>
      <c r="D102" s="87"/>
      <c r="E102" s="89"/>
      <c r="F102" s="115"/>
      <c r="G102" s="116"/>
      <c r="H102" s="91"/>
      <c r="I102" s="94"/>
      <c r="J102" s="95"/>
      <c r="K102" s="81"/>
      <c r="L102" s="100"/>
      <c r="M102" s="101"/>
      <c r="N102" s="101"/>
      <c r="O102" s="102" t="str">
        <f t="shared" si="6"/>
        <v xml:space="preserve"> </v>
      </c>
      <c r="P102" s="100"/>
      <c r="Q102" s="101"/>
      <c r="R102" s="101"/>
      <c r="S102" s="102" t="str">
        <f t="shared" si="7"/>
        <v xml:space="preserve"> </v>
      </c>
      <c r="T102" s="104" t="str">
        <f t="shared" si="8"/>
        <v/>
      </c>
      <c r="U102" s="105" t="s">
        <v>131</v>
      </c>
      <c r="V102" s="149" t="str">
        <f>IF(H102=0," ",IF(E102="H",IF(AND(H102&gt;2006,H102&lt;2010),VLOOKUP(K102,Minimas!$A$15:$C$29,3),IF(AND(H102&gt;2009,H102&lt;2012),VLOOKUP(K102,Minimas!$A$15:$C$29,2),"ERREUR")),IF(AND(H102&gt;2006,H102&lt;2010),VLOOKUP(K102,Minimas!$H$15:J$29,3),IF(AND(H102&gt;2009,H102&lt;2012),VLOOKUP(K102,Minimas!$H$15:$J$29,2),"ERREUR"))))</f>
        <v xml:space="preserve"> </v>
      </c>
      <c r="W102" s="150" t="str">
        <f t="shared" si="9"/>
        <v/>
      </c>
      <c r="X102" s="42"/>
      <c r="Y102" s="42"/>
      <c r="Z102" s="42" t="str">
        <f t="shared" si="10"/>
        <v xml:space="preserve"> </v>
      </c>
      <c r="AA102" s="42" t="str">
        <f t="shared" si="11"/>
        <v xml:space="preserve"> </v>
      </c>
      <c r="AB102" s="162"/>
      <c r="AC102" s="162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</row>
    <row r="103" spans="2:107" s="5" customFormat="1" ht="30" customHeight="1" x14ac:dyDescent="0.2">
      <c r="B103" s="83"/>
      <c r="C103" s="86"/>
      <c r="D103" s="87"/>
      <c r="E103" s="89"/>
      <c r="F103" s="115"/>
      <c r="G103" s="116"/>
      <c r="H103" s="91"/>
      <c r="I103" s="94"/>
      <c r="J103" s="95"/>
      <c r="K103" s="81"/>
      <c r="L103" s="100"/>
      <c r="M103" s="101"/>
      <c r="N103" s="101"/>
      <c r="O103" s="102" t="str">
        <f t="shared" si="6"/>
        <v xml:space="preserve"> </v>
      </c>
      <c r="P103" s="100"/>
      <c r="Q103" s="101"/>
      <c r="R103" s="101"/>
      <c r="S103" s="102" t="str">
        <f t="shared" si="7"/>
        <v xml:space="preserve"> </v>
      </c>
      <c r="T103" s="104" t="str">
        <f t="shared" si="8"/>
        <v/>
      </c>
      <c r="U103" s="105" t="s">
        <v>131</v>
      </c>
      <c r="V103" s="149" t="str">
        <f>IF(H103=0," ",IF(E103="H",IF(AND(H103&gt;2006,H103&lt;2010),VLOOKUP(K103,Minimas!$A$15:$C$29,3),IF(AND(H103&gt;2009,H103&lt;2012),VLOOKUP(K103,Minimas!$A$15:$C$29,2),"ERREUR")),IF(AND(H103&gt;2006,H103&lt;2010),VLOOKUP(K103,Minimas!$H$15:J$29,3),IF(AND(H103&gt;2009,H103&lt;2012),VLOOKUP(K103,Minimas!$H$15:$J$29,2),"ERREUR"))))</f>
        <v xml:space="preserve"> </v>
      </c>
      <c r="W103" s="150" t="str">
        <f t="shared" si="9"/>
        <v/>
      </c>
      <c r="X103" s="42"/>
      <c r="Y103" s="42"/>
      <c r="Z103" s="42" t="str">
        <f t="shared" si="10"/>
        <v xml:space="preserve"> </v>
      </c>
      <c r="AA103" s="42" t="str">
        <f t="shared" si="11"/>
        <v xml:space="preserve"> </v>
      </c>
      <c r="AB103" s="162"/>
      <c r="AC103" s="162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</row>
    <row r="104" spans="2:107" s="5" customFormat="1" ht="30" customHeight="1" x14ac:dyDescent="0.2">
      <c r="B104" s="83"/>
      <c r="C104" s="86"/>
      <c r="D104" s="87"/>
      <c r="E104" s="89"/>
      <c r="F104" s="115"/>
      <c r="G104" s="116"/>
      <c r="H104" s="91"/>
      <c r="I104" s="94"/>
      <c r="J104" s="95"/>
      <c r="K104" s="81"/>
      <c r="L104" s="100"/>
      <c r="M104" s="101"/>
      <c r="N104" s="101"/>
      <c r="O104" s="102" t="str">
        <f t="shared" si="6"/>
        <v xml:space="preserve"> </v>
      </c>
      <c r="P104" s="100"/>
      <c r="Q104" s="101"/>
      <c r="R104" s="101"/>
      <c r="S104" s="102" t="str">
        <f t="shared" si="7"/>
        <v xml:space="preserve"> </v>
      </c>
      <c r="T104" s="104" t="str">
        <f t="shared" si="8"/>
        <v/>
      </c>
      <c r="U104" s="105" t="s">
        <v>131</v>
      </c>
      <c r="V104" s="149" t="str">
        <f>IF(H104=0," ",IF(E104="H",IF(AND(H104&gt;2006,H104&lt;2010),VLOOKUP(K104,Minimas!$A$15:$C$29,3),IF(AND(H104&gt;2009,H104&lt;2012),VLOOKUP(K104,Minimas!$A$15:$C$29,2),"ERREUR")),IF(AND(H104&gt;2006,H104&lt;2010),VLOOKUP(K104,Minimas!$H$15:J$29,3),IF(AND(H104&gt;2009,H104&lt;2012),VLOOKUP(K104,Minimas!$H$15:$J$29,2),"ERREUR"))))</f>
        <v xml:space="preserve"> </v>
      </c>
      <c r="W104" s="150" t="str">
        <f t="shared" si="9"/>
        <v/>
      </c>
      <c r="X104" s="42"/>
      <c r="Y104" s="42"/>
      <c r="Z104" s="42" t="str">
        <f t="shared" si="10"/>
        <v xml:space="preserve"> </v>
      </c>
      <c r="AA104" s="42" t="str">
        <f t="shared" si="11"/>
        <v xml:space="preserve"> </v>
      </c>
      <c r="AB104" s="162"/>
      <c r="AC104" s="162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</row>
    <row r="105" spans="2:107" s="5" customFormat="1" ht="30" customHeight="1" x14ac:dyDescent="0.2">
      <c r="B105" s="83"/>
      <c r="C105" s="86"/>
      <c r="D105" s="87"/>
      <c r="E105" s="89"/>
      <c r="F105" s="115"/>
      <c r="G105" s="116"/>
      <c r="H105" s="91"/>
      <c r="I105" s="94"/>
      <c r="J105" s="95"/>
      <c r="K105" s="81"/>
      <c r="L105" s="100"/>
      <c r="M105" s="101"/>
      <c r="N105" s="101"/>
      <c r="O105" s="102" t="str">
        <f t="shared" si="6"/>
        <v xml:space="preserve"> </v>
      </c>
      <c r="P105" s="100"/>
      <c r="Q105" s="101"/>
      <c r="R105" s="101"/>
      <c r="S105" s="102" t="str">
        <f t="shared" si="7"/>
        <v xml:space="preserve"> </v>
      </c>
      <c r="T105" s="104" t="str">
        <f t="shared" si="8"/>
        <v/>
      </c>
      <c r="U105" s="105" t="s">
        <v>131</v>
      </c>
      <c r="V105" s="149" t="str">
        <f>IF(H105=0," ",IF(E105="H",IF(AND(H105&gt;2006,H105&lt;2010),VLOOKUP(K105,Minimas!$A$15:$C$29,3),IF(AND(H105&gt;2009,H105&lt;2012),VLOOKUP(K105,Minimas!$A$15:$C$29,2),"ERREUR")),IF(AND(H105&gt;2006,H105&lt;2010),VLOOKUP(K105,Minimas!$H$15:J$29,3),IF(AND(H105&gt;2009,H105&lt;2012),VLOOKUP(K105,Minimas!$H$15:$J$29,2),"ERREUR"))))</f>
        <v xml:space="preserve"> </v>
      </c>
      <c r="W105" s="150" t="str">
        <f t="shared" si="9"/>
        <v/>
      </c>
      <c r="X105" s="42"/>
      <c r="Y105" s="42"/>
      <c r="Z105" s="42" t="str">
        <f t="shared" si="10"/>
        <v xml:space="preserve"> </v>
      </c>
      <c r="AA105" s="42" t="str">
        <f t="shared" si="11"/>
        <v xml:space="preserve"> </v>
      </c>
      <c r="AB105" s="162"/>
      <c r="AC105" s="162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</row>
    <row r="106" spans="2:107" s="5" customFormat="1" ht="30" customHeight="1" x14ac:dyDescent="0.2">
      <c r="B106" s="83"/>
      <c r="C106" s="86"/>
      <c r="D106" s="87"/>
      <c r="E106" s="89"/>
      <c r="F106" s="115"/>
      <c r="G106" s="116"/>
      <c r="H106" s="91"/>
      <c r="I106" s="94"/>
      <c r="J106" s="95"/>
      <c r="K106" s="81"/>
      <c r="L106" s="100"/>
      <c r="M106" s="101"/>
      <c r="N106" s="101"/>
      <c r="O106" s="102" t="str">
        <f t="shared" si="6"/>
        <v xml:space="preserve"> </v>
      </c>
      <c r="P106" s="100"/>
      <c r="Q106" s="101"/>
      <c r="R106" s="101"/>
      <c r="S106" s="102" t="str">
        <f t="shared" si="7"/>
        <v xml:space="preserve"> </v>
      </c>
      <c r="T106" s="104" t="str">
        <f t="shared" si="8"/>
        <v/>
      </c>
      <c r="U106" s="105" t="s">
        <v>131</v>
      </c>
      <c r="V106" s="149" t="str">
        <f>IF(H106=0," ",IF(E106="H",IF(AND(H106&gt;2006,H106&lt;2010),VLOOKUP(K106,Minimas!$A$15:$C$29,3),IF(AND(H106&gt;2009,H106&lt;2012),VLOOKUP(K106,Minimas!$A$15:$C$29,2),"ERREUR")),IF(AND(H106&gt;2006,H106&lt;2010),VLOOKUP(K106,Minimas!$H$15:J$29,3),IF(AND(H106&gt;2009,H106&lt;2012),VLOOKUP(K106,Minimas!$H$15:$J$29,2),"ERREUR"))))</f>
        <v xml:space="preserve"> </v>
      </c>
      <c r="W106" s="150" t="str">
        <f t="shared" si="9"/>
        <v/>
      </c>
      <c r="X106" s="42"/>
      <c r="Y106" s="42"/>
      <c r="Z106" s="42" t="str">
        <f t="shared" si="10"/>
        <v xml:space="preserve"> </v>
      </c>
      <c r="AA106" s="42" t="str">
        <f t="shared" si="11"/>
        <v xml:space="preserve"> </v>
      </c>
      <c r="AB106" s="162"/>
      <c r="AC106" s="162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</row>
    <row r="107" spans="2:107" s="5" customFormat="1" ht="30" customHeight="1" x14ac:dyDescent="0.2">
      <c r="B107" s="83"/>
      <c r="C107" s="86"/>
      <c r="D107" s="87"/>
      <c r="E107" s="89"/>
      <c r="F107" s="115"/>
      <c r="G107" s="116"/>
      <c r="H107" s="91"/>
      <c r="I107" s="94"/>
      <c r="J107" s="95"/>
      <c r="K107" s="81"/>
      <c r="L107" s="100"/>
      <c r="M107" s="101"/>
      <c r="N107" s="101"/>
      <c r="O107" s="102" t="str">
        <f t="shared" si="6"/>
        <v xml:space="preserve"> </v>
      </c>
      <c r="P107" s="100"/>
      <c r="Q107" s="101"/>
      <c r="R107" s="101"/>
      <c r="S107" s="102" t="str">
        <f t="shared" si="7"/>
        <v xml:space="preserve"> </v>
      </c>
      <c r="T107" s="104" t="str">
        <f t="shared" si="8"/>
        <v/>
      </c>
      <c r="U107" s="105" t="s">
        <v>131</v>
      </c>
      <c r="V107" s="149" t="str">
        <f>IF(H107=0," ",IF(E107="H",IF(AND(H107&gt;2006,H107&lt;2010),VLOOKUP(K107,Minimas!$A$15:$C$29,3),IF(AND(H107&gt;2009,H107&lt;2012),VLOOKUP(K107,Minimas!$A$15:$C$29,2),"ERREUR")),IF(AND(H107&gt;2006,H107&lt;2010),VLOOKUP(K107,Minimas!$H$15:J$29,3),IF(AND(H107&gt;2009,H107&lt;2012),VLOOKUP(K107,Minimas!$H$15:$J$29,2),"ERREUR"))))</f>
        <v xml:space="preserve"> </v>
      </c>
      <c r="W107" s="150" t="str">
        <f t="shared" si="9"/>
        <v/>
      </c>
      <c r="X107" s="42"/>
      <c r="Y107" s="42"/>
      <c r="Z107" s="42" t="str">
        <f t="shared" si="10"/>
        <v xml:space="preserve"> </v>
      </c>
      <c r="AA107" s="42" t="str">
        <f t="shared" si="11"/>
        <v xml:space="preserve"> </v>
      </c>
      <c r="AB107" s="162"/>
      <c r="AC107" s="162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</row>
    <row r="108" spans="2:107" s="5" customFormat="1" ht="30" customHeight="1" x14ac:dyDescent="0.2">
      <c r="B108" s="83"/>
      <c r="C108" s="86"/>
      <c r="D108" s="87"/>
      <c r="E108" s="89"/>
      <c r="F108" s="115"/>
      <c r="G108" s="116"/>
      <c r="H108" s="91"/>
      <c r="I108" s="94"/>
      <c r="J108" s="95"/>
      <c r="K108" s="81"/>
      <c r="L108" s="100"/>
      <c r="M108" s="101"/>
      <c r="N108" s="101"/>
      <c r="O108" s="102" t="str">
        <f t="shared" si="6"/>
        <v xml:space="preserve"> </v>
      </c>
      <c r="P108" s="100"/>
      <c r="Q108" s="101"/>
      <c r="R108" s="101"/>
      <c r="S108" s="102" t="str">
        <f t="shared" si="7"/>
        <v xml:space="preserve"> </v>
      </c>
      <c r="T108" s="104" t="str">
        <f t="shared" si="8"/>
        <v/>
      </c>
      <c r="U108" s="105" t="s">
        <v>131</v>
      </c>
      <c r="V108" s="149" t="str">
        <f>IF(H108=0," ",IF(E108="H",IF(AND(H108&gt;2006,H108&lt;2010),VLOOKUP(K108,Minimas!$A$15:$C$29,3),IF(AND(H108&gt;2009,H108&lt;2012),VLOOKUP(K108,Minimas!$A$15:$C$29,2),"ERREUR")),IF(AND(H108&gt;2006,H108&lt;2010),VLOOKUP(K108,Minimas!$H$15:J$29,3),IF(AND(H108&gt;2009,H108&lt;2012),VLOOKUP(K108,Minimas!$H$15:$J$29,2),"ERREUR"))))</f>
        <v xml:space="preserve"> </v>
      </c>
      <c r="W108" s="150" t="str">
        <f t="shared" si="9"/>
        <v/>
      </c>
      <c r="X108" s="42"/>
      <c r="Y108" s="42"/>
      <c r="Z108" s="42" t="str">
        <f t="shared" si="10"/>
        <v xml:space="preserve"> </v>
      </c>
      <c r="AA108" s="42" t="str">
        <f t="shared" si="11"/>
        <v xml:space="preserve"> </v>
      </c>
      <c r="AB108" s="162"/>
      <c r="AC108" s="162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2:107" s="5" customFormat="1" ht="30" customHeight="1" x14ac:dyDescent="0.2">
      <c r="B109" s="83"/>
      <c r="C109" s="86"/>
      <c r="D109" s="87"/>
      <c r="E109" s="89"/>
      <c r="F109" s="115"/>
      <c r="G109" s="116"/>
      <c r="H109" s="91"/>
      <c r="I109" s="94"/>
      <c r="J109" s="95"/>
      <c r="K109" s="81"/>
      <c r="L109" s="100"/>
      <c r="M109" s="101"/>
      <c r="N109" s="101"/>
      <c r="O109" s="102" t="str">
        <f t="shared" si="6"/>
        <v xml:space="preserve"> </v>
      </c>
      <c r="P109" s="100"/>
      <c r="Q109" s="101"/>
      <c r="R109" s="101"/>
      <c r="S109" s="102" t="str">
        <f t="shared" si="7"/>
        <v xml:space="preserve"> </v>
      </c>
      <c r="T109" s="104" t="str">
        <f t="shared" si="8"/>
        <v/>
      </c>
      <c r="U109" s="105" t="s">
        <v>131</v>
      </c>
      <c r="V109" s="149" t="str">
        <f>IF(H109=0," ",IF(E109="H",IF(AND(H109&gt;2006,H109&lt;2010),VLOOKUP(K109,Minimas!$A$15:$C$29,3),IF(AND(H109&gt;2009,H109&lt;2012),VLOOKUP(K109,Minimas!$A$15:$C$29,2),"ERREUR")),IF(AND(H109&gt;2006,H109&lt;2010),VLOOKUP(K109,Minimas!$H$15:J$29,3),IF(AND(H109&gt;2009,H109&lt;2012),VLOOKUP(K109,Minimas!$H$15:$J$29,2),"ERREUR"))))</f>
        <v xml:space="preserve"> </v>
      </c>
      <c r="W109" s="150" t="str">
        <f t="shared" si="9"/>
        <v/>
      </c>
      <c r="X109" s="42"/>
      <c r="Y109" s="42"/>
      <c r="Z109" s="42" t="str">
        <f t="shared" si="10"/>
        <v xml:space="preserve"> </v>
      </c>
      <c r="AA109" s="42" t="str">
        <f t="shared" si="11"/>
        <v xml:space="preserve"> </v>
      </c>
      <c r="AB109" s="162"/>
      <c r="AC109" s="162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</row>
    <row r="110" spans="2:107" s="5" customFormat="1" ht="30" customHeight="1" x14ac:dyDescent="0.2">
      <c r="B110" s="83"/>
      <c r="C110" s="86"/>
      <c r="D110" s="87"/>
      <c r="E110" s="89"/>
      <c r="F110" s="115"/>
      <c r="G110" s="116"/>
      <c r="H110" s="91"/>
      <c r="I110" s="94"/>
      <c r="J110" s="95"/>
      <c r="K110" s="81"/>
      <c r="L110" s="100"/>
      <c r="M110" s="101"/>
      <c r="N110" s="101"/>
      <c r="O110" s="102" t="str">
        <f t="shared" si="6"/>
        <v xml:space="preserve"> </v>
      </c>
      <c r="P110" s="100"/>
      <c r="Q110" s="101"/>
      <c r="R110" s="101"/>
      <c r="S110" s="102" t="str">
        <f t="shared" si="7"/>
        <v xml:space="preserve"> </v>
      </c>
      <c r="T110" s="104" t="str">
        <f t="shared" si="8"/>
        <v/>
      </c>
      <c r="U110" s="105" t="s">
        <v>131</v>
      </c>
      <c r="V110" s="149" t="str">
        <f>IF(H110=0," ",IF(E110="H",IF(AND(H110&gt;2006,H110&lt;2010),VLOOKUP(K110,Minimas!$A$15:$C$29,3),IF(AND(H110&gt;2009,H110&lt;2012),VLOOKUP(K110,Minimas!$A$15:$C$29,2),"ERREUR")),IF(AND(H110&gt;2006,H110&lt;2010),VLOOKUP(K110,Minimas!$H$15:J$29,3),IF(AND(H110&gt;2009,H110&lt;2012),VLOOKUP(K110,Minimas!$H$15:$J$29,2),"ERREUR"))))</f>
        <v xml:space="preserve"> </v>
      </c>
      <c r="W110" s="150" t="str">
        <f t="shared" si="9"/>
        <v/>
      </c>
      <c r="X110" s="42"/>
      <c r="Y110" s="42"/>
      <c r="Z110" s="42" t="str">
        <f t="shared" si="10"/>
        <v xml:space="preserve"> </v>
      </c>
      <c r="AA110" s="42" t="str">
        <f t="shared" si="11"/>
        <v xml:space="preserve"> </v>
      </c>
      <c r="AB110" s="162"/>
      <c r="AC110" s="162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</row>
    <row r="111" spans="2:107" s="5" customFormat="1" ht="30" customHeight="1" x14ac:dyDescent="0.2">
      <c r="B111" s="83"/>
      <c r="C111" s="86"/>
      <c r="D111" s="87"/>
      <c r="E111" s="89"/>
      <c r="F111" s="115"/>
      <c r="G111" s="116"/>
      <c r="H111" s="91"/>
      <c r="I111" s="94"/>
      <c r="J111" s="95"/>
      <c r="K111" s="81"/>
      <c r="L111" s="100"/>
      <c r="M111" s="101"/>
      <c r="N111" s="101"/>
      <c r="O111" s="102" t="str">
        <f t="shared" si="6"/>
        <v xml:space="preserve"> </v>
      </c>
      <c r="P111" s="100"/>
      <c r="Q111" s="101"/>
      <c r="R111" s="101"/>
      <c r="S111" s="102" t="str">
        <f t="shared" si="7"/>
        <v xml:space="preserve"> </v>
      </c>
      <c r="T111" s="104" t="str">
        <f t="shared" si="8"/>
        <v/>
      </c>
      <c r="U111" s="105" t="s">
        <v>131</v>
      </c>
      <c r="V111" s="149" t="str">
        <f>IF(H111=0," ",IF(E111="H",IF(AND(H111&gt;2006,H111&lt;2010),VLOOKUP(K111,Minimas!$A$15:$C$29,3),IF(AND(H111&gt;2009,H111&lt;2012),VLOOKUP(K111,Minimas!$A$15:$C$29,2),"ERREUR")),IF(AND(H111&gt;2006,H111&lt;2010),VLOOKUP(K111,Minimas!$H$15:J$29,3),IF(AND(H111&gt;2009,H111&lt;2012),VLOOKUP(K111,Minimas!$H$15:$J$29,2),"ERREUR"))))</f>
        <v xml:space="preserve"> </v>
      </c>
      <c r="W111" s="150" t="str">
        <f t="shared" si="9"/>
        <v/>
      </c>
      <c r="X111" s="42"/>
      <c r="Y111" s="42"/>
      <c r="Z111" s="42" t="str">
        <f t="shared" si="10"/>
        <v xml:space="preserve"> </v>
      </c>
      <c r="AA111" s="42" t="str">
        <f t="shared" si="11"/>
        <v xml:space="preserve"> </v>
      </c>
      <c r="AB111" s="162"/>
      <c r="AC111" s="162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</row>
    <row r="112" spans="2:107" s="5" customFormat="1" ht="30" customHeight="1" x14ac:dyDescent="0.2">
      <c r="B112" s="83"/>
      <c r="C112" s="86"/>
      <c r="D112" s="87"/>
      <c r="E112" s="89"/>
      <c r="F112" s="115"/>
      <c r="G112" s="116"/>
      <c r="H112" s="91"/>
      <c r="I112" s="94"/>
      <c r="J112" s="95"/>
      <c r="K112" s="81"/>
      <c r="L112" s="100"/>
      <c r="M112" s="101"/>
      <c r="N112" s="101"/>
      <c r="O112" s="102" t="str">
        <f t="shared" si="6"/>
        <v xml:space="preserve"> </v>
      </c>
      <c r="P112" s="100"/>
      <c r="Q112" s="101"/>
      <c r="R112" s="101"/>
      <c r="S112" s="102" t="str">
        <f t="shared" si="7"/>
        <v xml:space="preserve"> </v>
      </c>
      <c r="T112" s="104" t="str">
        <f t="shared" si="8"/>
        <v/>
      </c>
      <c r="U112" s="105" t="s">
        <v>131</v>
      </c>
      <c r="V112" s="149" t="str">
        <f>IF(H112=0," ",IF(E112="H",IF(AND(H112&gt;2006,H112&lt;2010),VLOOKUP(K112,Minimas!$A$15:$C$29,3),IF(AND(H112&gt;2009,H112&lt;2012),VLOOKUP(K112,Minimas!$A$15:$C$29,2),"ERREUR")),IF(AND(H112&gt;2006,H112&lt;2010),VLOOKUP(K112,Minimas!$H$15:J$29,3),IF(AND(H112&gt;2009,H112&lt;2012),VLOOKUP(K112,Minimas!$H$15:$J$29,2),"ERREUR"))))</f>
        <v xml:space="preserve"> </v>
      </c>
      <c r="W112" s="150" t="str">
        <f t="shared" si="9"/>
        <v/>
      </c>
      <c r="X112" s="42"/>
      <c r="Y112" s="42"/>
      <c r="Z112" s="42" t="str">
        <f t="shared" si="10"/>
        <v xml:space="preserve"> </v>
      </c>
      <c r="AA112" s="42" t="str">
        <f t="shared" si="11"/>
        <v xml:space="preserve"> </v>
      </c>
      <c r="AB112" s="162"/>
      <c r="AC112" s="162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</row>
    <row r="113" spans="2:107" s="5" customFormat="1" ht="30" customHeight="1" x14ac:dyDescent="0.2">
      <c r="B113" s="83"/>
      <c r="C113" s="86"/>
      <c r="D113" s="87"/>
      <c r="E113" s="89"/>
      <c r="F113" s="115"/>
      <c r="G113" s="116"/>
      <c r="H113" s="91"/>
      <c r="I113" s="94"/>
      <c r="J113" s="95"/>
      <c r="K113" s="81"/>
      <c r="L113" s="100"/>
      <c r="M113" s="101"/>
      <c r="N113" s="101"/>
      <c r="O113" s="102" t="str">
        <f t="shared" si="6"/>
        <v xml:space="preserve"> </v>
      </c>
      <c r="P113" s="100"/>
      <c r="Q113" s="101"/>
      <c r="R113" s="101"/>
      <c r="S113" s="102" t="str">
        <f t="shared" si="7"/>
        <v xml:space="preserve"> </v>
      </c>
      <c r="T113" s="104" t="str">
        <f t="shared" si="8"/>
        <v/>
      </c>
      <c r="U113" s="105" t="s">
        <v>131</v>
      </c>
      <c r="V113" s="149" t="str">
        <f>IF(H113=0," ",IF(E113="H",IF(AND(H113&gt;2006,H113&lt;2010),VLOOKUP(K113,Minimas!$A$15:$C$29,3),IF(AND(H113&gt;2009,H113&lt;2012),VLOOKUP(K113,Minimas!$A$15:$C$29,2),"ERREUR")),IF(AND(H113&gt;2006,H113&lt;2010),VLOOKUP(K113,Minimas!$H$15:J$29,3),IF(AND(H113&gt;2009,H113&lt;2012),VLOOKUP(K113,Minimas!$H$15:$J$29,2),"ERREUR"))))</f>
        <v xml:space="preserve"> </v>
      </c>
      <c r="W113" s="150" t="str">
        <f t="shared" si="9"/>
        <v/>
      </c>
      <c r="X113" s="42"/>
      <c r="Y113" s="42"/>
      <c r="Z113" s="42" t="str">
        <f t="shared" si="10"/>
        <v xml:space="preserve"> </v>
      </c>
      <c r="AA113" s="42" t="str">
        <f t="shared" si="11"/>
        <v xml:space="preserve"> </v>
      </c>
      <c r="AB113" s="162"/>
      <c r="AC113" s="162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</row>
    <row r="114" spans="2:107" s="5" customFormat="1" ht="30" customHeight="1" x14ac:dyDescent="0.2">
      <c r="B114" s="83"/>
      <c r="C114" s="86"/>
      <c r="D114" s="87"/>
      <c r="E114" s="89"/>
      <c r="F114" s="115"/>
      <c r="G114" s="116"/>
      <c r="H114" s="91"/>
      <c r="I114" s="94"/>
      <c r="J114" s="95"/>
      <c r="K114" s="81"/>
      <c r="L114" s="100"/>
      <c r="M114" s="101"/>
      <c r="N114" s="101"/>
      <c r="O114" s="102" t="str">
        <f t="shared" si="6"/>
        <v xml:space="preserve"> </v>
      </c>
      <c r="P114" s="100"/>
      <c r="Q114" s="101"/>
      <c r="R114" s="101"/>
      <c r="S114" s="102" t="str">
        <f t="shared" si="7"/>
        <v xml:space="preserve"> </v>
      </c>
      <c r="T114" s="104" t="str">
        <f t="shared" si="8"/>
        <v/>
      </c>
      <c r="U114" s="105" t="s">
        <v>131</v>
      </c>
      <c r="V114" s="149" t="str">
        <f>IF(H114=0," ",IF(E114="H",IF(AND(H114&gt;2006,H114&lt;2010),VLOOKUP(K114,Minimas!$A$15:$C$29,3),IF(AND(H114&gt;2009,H114&lt;2012),VLOOKUP(K114,Minimas!$A$15:$C$29,2),"ERREUR")),IF(AND(H114&gt;2006,H114&lt;2010),VLOOKUP(K114,Minimas!$H$15:J$29,3),IF(AND(H114&gt;2009,H114&lt;2012),VLOOKUP(K114,Minimas!$H$15:$J$29,2),"ERREUR"))))</f>
        <v xml:space="preserve"> </v>
      </c>
      <c r="W114" s="150" t="str">
        <f t="shared" si="9"/>
        <v/>
      </c>
      <c r="X114" s="42"/>
      <c r="Y114" s="42"/>
      <c r="Z114" s="42" t="str">
        <f t="shared" si="10"/>
        <v xml:space="preserve"> </v>
      </c>
      <c r="AA114" s="42" t="str">
        <f t="shared" si="11"/>
        <v xml:space="preserve"> </v>
      </c>
      <c r="AB114" s="162"/>
      <c r="AC114" s="162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</row>
    <row r="115" spans="2:107" s="5" customFormat="1" ht="30" customHeight="1" x14ac:dyDescent="0.2">
      <c r="B115" s="83"/>
      <c r="C115" s="86"/>
      <c r="D115" s="87"/>
      <c r="E115" s="89"/>
      <c r="F115" s="115"/>
      <c r="G115" s="116"/>
      <c r="H115" s="91"/>
      <c r="I115" s="94"/>
      <c r="J115" s="95"/>
      <c r="K115" s="81"/>
      <c r="L115" s="100"/>
      <c r="M115" s="101"/>
      <c r="N115" s="101"/>
      <c r="O115" s="102" t="str">
        <f t="shared" si="6"/>
        <v xml:space="preserve"> </v>
      </c>
      <c r="P115" s="100"/>
      <c r="Q115" s="101"/>
      <c r="R115" s="101"/>
      <c r="S115" s="102" t="str">
        <f t="shared" si="7"/>
        <v xml:space="preserve"> </v>
      </c>
      <c r="T115" s="104" t="str">
        <f t="shared" si="8"/>
        <v/>
      </c>
      <c r="U115" s="105" t="s">
        <v>131</v>
      </c>
      <c r="V115" s="149" t="str">
        <f>IF(H115=0," ",IF(E115="H",IF(AND(H115&gt;2006,H115&lt;2010),VLOOKUP(K115,Minimas!$A$15:$C$29,3),IF(AND(H115&gt;2009,H115&lt;2012),VLOOKUP(K115,Minimas!$A$15:$C$29,2),"ERREUR")),IF(AND(H115&gt;2006,H115&lt;2010),VLOOKUP(K115,Minimas!$H$15:J$29,3),IF(AND(H115&gt;2009,H115&lt;2012),VLOOKUP(K115,Minimas!$H$15:$J$29,2),"ERREUR"))))</f>
        <v xml:space="preserve"> </v>
      </c>
      <c r="W115" s="150" t="str">
        <f t="shared" si="9"/>
        <v/>
      </c>
      <c r="X115" s="42"/>
      <c r="Y115" s="42"/>
      <c r="Z115" s="42" t="str">
        <f t="shared" si="10"/>
        <v xml:space="preserve"> </v>
      </c>
      <c r="AA115" s="42" t="str">
        <f t="shared" si="11"/>
        <v xml:space="preserve"> </v>
      </c>
      <c r="AB115" s="162"/>
      <c r="AC115" s="162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</row>
    <row r="116" spans="2:107" s="5" customFormat="1" ht="30" customHeight="1" x14ac:dyDescent="0.2">
      <c r="B116" s="83"/>
      <c r="C116" s="86"/>
      <c r="D116" s="87"/>
      <c r="E116" s="89"/>
      <c r="F116" s="115"/>
      <c r="G116" s="116"/>
      <c r="H116" s="91"/>
      <c r="I116" s="94"/>
      <c r="J116" s="95"/>
      <c r="K116" s="81"/>
      <c r="L116" s="100"/>
      <c r="M116" s="101"/>
      <c r="N116" s="101"/>
      <c r="O116" s="102" t="str">
        <f t="shared" si="6"/>
        <v xml:space="preserve"> </v>
      </c>
      <c r="P116" s="100"/>
      <c r="Q116" s="101"/>
      <c r="R116" s="101"/>
      <c r="S116" s="102" t="str">
        <f t="shared" si="7"/>
        <v xml:space="preserve"> </v>
      </c>
      <c r="T116" s="104" t="str">
        <f t="shared" si="8"/>
        <v/>
      </c>
      <c r="U116" s="105" t="s">
        <v>131</v>
      </c>
      <c r="V116" s="149" t="str">
        <f>IF(H116=0," ",IF(E116="H",IF(AND(H116&gt;2006,H116&lt;2010),VLOOKUP(K116,Minimas!$A$15:$C$29,3),IF(AND(H116&gt;2009,H116&lt;2012),VLOOKUP(K116,Minimas!$A$15:$C$29,2),"ERREUR")),IF(AND(H116&gt;2006,H116&lt;2010),VLOOKUP(K116,Minimas!$H$15:J$29,3),IF(AND(H116&gt;2009,H116&lt;2012),VLOOKUP(K116,Minimas!$H$15:$J$29,2),"ERREUR"))))</f>
        <v xml:space="preserve"> </v>
      </c>
      <c r="W116" s="150" t="str">
        <f t="shared" si="9"/>
        <v/>
      </c>
      <c r="X116" s="42"/>
      <c r="Y116" s="42"/>
      <c r="Z116" s="42" t="str">
        <f t="shared" si="10"/>
        <v xml:space="preserve"> </v>
      </c>
      <c r="AA116" s="42" t="str">
        <f t="shared" si="11"/>
        <v xml:space="preserve"> </v>
      </c>
      <c r="AB116" s="162"/>
      <c r="AC116" s="162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</row>
    <row r="117" spans="2:107" s="5" customFormat="1" ht="30" customHeight="1" x14ac:dyDescent="0.2">
      <c r="B117" s="83"/>
      <c r="C117" s="86"/>
      <c r="D117" s="87"/>
      <c r="E117" s="89"/>
      <c r="F117" s="115"/>
      <c r="G117" s="116"/>
      <c r="H117" s="91"/>
      <c r="I117" s="94"/>
      <c r="J117" s="95"/>
      <c r="K117" s="81"/>
      <c r="L117" s="100"/>
      <c r="M117" s="101"/>
      <c r="N117" s="101"/>
      <c r="O117" s="102" t="str">
        <f t="shared" si="6"/>
        <v xml:space="preserve"> </v>
      </c>
      <c r="P117" s="100"/>
      <c r="Q117" s="101"/>
      <c r="R117" s="101"/>
      <c r="S117" s="102" t="str">
        <f t="shared" si="7"/>
        <v xml:space="preserve"> </v>
      </c>
      <c r="T117" s="104" t="str">
        <f t="shared" si="8"/>
        <v/>
      </c>
      <c r="U117" s="105" t="s">
        <v>131</v>
      </c>
      <c r="V117" s="149" t="str">
        <f>IF(H117=0," ",IF(E117="H",IF(AND(H117&gt;2006,H117&lt;2010),VLOOKUP(K117,Minimas!$A$15:$C$29,3),IF(AND(H117&gt;2009,H117&lt;2012),VLOOKUP(K117,Minimas!$A$15:$C$29,2),"ERREUR")),IF(AND(H117&gt;2006,H117&lt;2010),VLOOKUP(K117,Minimas!$H$15:J$29,3),IF(AND(H117&gt;2009,H117&lt;2012),VLOOKUP(K117,Minimas!$H$15:$J$29,2),"ERREUR"))))</f>
        <v xml:space="preserve"> </v>
      </c>
      <c r="W117" s="150" t="str">
        <f t="shared" si="9"/>
        <v/>
      </c>
      <c r="X117" s="42"/>
      <c r="Y117" s="42"/>
      <c r="Z117" s="42" t="str">
        <f t="shared" si="10"/>
        <v xml:space="preserve"> </v>
      </c>
      <c r="AA117" s="42" t="str">
        <f t="shared" si="11"/>
        <v xml:space="preserve"> </v>
      </c>
      <c r="AB117" s="162"/>
      <c r="AC117" s="162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</row>
    <row r="118" spans="2:107" s="5" customFormat="1" ht="30" customHeight="1" x14ac:dyDescent="0.2">
      <c r="B118" s="83"/>
      <c r="C118" s="86"/>
      <c r="D118" s="87"/>
      <c r="E118" s="89"/>
      <c r="F118" s="115"/>
      <c r="G118" s="116"/>
      <c r="H118" s="91"/>
      <c r="I118" s="94"/>
      <c r="J118" s="95"/>
      <c r="K118" s="81"/>
      <c r="L118" s="100"/>
      <c r="M118" s="101"/>
      <c r="N118" s="101"/>
      <c r="O118" s="102" t="str">
        <f t="shared" si="6"/>
        <v xml:space="preserve"> </v>
      </c>
      <c r="P118" s="100"/>
      <c r="Q118" s="101"/>
      <c r="R118" s="101"/>
      <c r="S118" s="102" t="str">
        <f t="shared" si="7"/>
        <v xml:space="preserve"> </v>
      </c>
      <c r="T118" s="104" t="str">
        <f t="shared" si="8"/>
        <v/>
      </c>
      <c r="U118" s="105" t="s">
        <v>131</v>
      </c>
      <c r="V118" s="149" t="str">
        <f>IF(H118=0," ",IF(E118="H",IF(AND(H118&gt;2006,H118&lt;2010),VLOOKUP(K118,Minimas!$A$15:$C$29,3),IF(AND(H118&gt;2009,H118&lt;2012),VLOOKUP(K118,Minimas!$A$15:$C$29,2),"ERREUR")),IF(AND(H118&gt;2006,H118&lt;2010),VLOOKUP(K118,Minimas!$H$15:J$29,3),IF(AND(H118&gt;2009,H118&lt;2012),VLOOKUP(K118,Minimas!$H$15:$J$29,2),"ERREUR"))))</f>
        <v xml:space="preserve"> </v>
      </c>
      <c r="W118" s="150" t="str">
        <f t="shared" si="9"/>
        <v/>
      </c>
      <c r="X118" s="42"/>
      <c r="Y118" s="42"/>
      <c r="Z118" s="42" t="str">
        <f t="shared" si="10"/>
        <v xml:space="preserve"> </v>
      </c>
      <c r="AA118" s="42" t="str">
        <f t="shared" si="11"/>
        <v xml:space="preserve"> </v>
      </c>
      <c r="AB118" s="162"/>
      <c r="AC118" s="162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</row>
    <row r="119" spans="2:107" s="5" customFormat="1" ht="30" customHeight="1" x14ac:dyDescent="0.2">
      <c r="B119" s="83"/>
      <c r="C119" s="86"/>
      <c r="D119" s="87"/>
      <c r="E119" s="89"/>
      <c r="F119" s="115"/>
      <c r="G119" s="116"/>
      <c r="H119" s="91"/>
      <c r="I119" s="94"/>
      <c r="J119" s="95"/>
      <c r="K119" s="81"/>
      <c r="L119" s="100"/>
      <c r="M119" s="101"/>
      <c r="N119" s="101"/>
      <c r="O119" s="102" t="str">
        <f t="shared" si="6"/>
        <v xml:space="preserve"> </v>
      </c>
      <c r="P119" s="100"/>
      <c r="Q119" s="101"/>
      <c r="R119" s="101"/>
      <c r="S119" s="102" t="str">
        <f t="shared" si="7"/>
        <v xml:space="preserve"> </v>
      </c>
      <c r="T119" s="104" t="str">
        <f t="shared" si="8"/>
        <v/>
      </c>
      <c r="U119" s="105" t="s">
        <v>131</v>
      </c>
      <c r="V119" s="149" t="str">
        <f>IF(H119=0," ",IF(E119="H",IF(AND(H119&gt;2006,H119&lt;2010),VLOOKUP(K119,Minimas!$A$15:$C$29,3),IF(AND(H119&gt;2009,H119&lt;2012),VLOOKUP(K119,Minimas!$A$15:$C$29,2),"ERREUR")),IF(AND(H119&gt;2006,H119&lt;2010),VLOOKUP(K119,Minimas!$H$15:J$29,3),IF(AND(H119&gt;2009,H119&lt;2012),VLOOKUP(K119,Minimas!$H$15:$J$29,2),"ERREUR"))))</f>
        <v xml:space="preserve"> </v>
      </c>
      <c r="W119" s="150" t="str">
        <f t="shared" si="9"/>
        <v/>
      </c>
      <c r="X119" s="42"/>
      <c r="Y119" s="42"/>
      <c r="Z119" s="42" t="str">
        <f t="shared" si="10"/>
        <v xml:space="preserve"> </v>
      </c>
      <c r="AA119" s="42" t="str">
        <f t="shared" si="11"/>
        <v xml:space="preserve"> </v>
      </c>
      <c r="AB119" s="162"/>
      <c r="AC119" s="162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</row>
    <row r="120" spans="2:107" s="5" customFormat="1" ht="30" customHeight="1" x14ac:dyDescent="0.2">
      <c r="B120" s="83"/>
      <c r="C120" s="86"/>
      <c r="D120" s="87"/>
      <c r="E120" s="89"/>
      <c r="F120" s="115"/>
      <c r="G120" s="116"/>
      <c r="H120" s="91"/>
      <c r="I120" s="94"/>
      <c r="J120" s="95"/>
      <c r="K120" s="81"/>
      <c r="L120" s="100"/>
      <c r="M120" s="101"/>
      <c r="N120" s="101"/>
      <c r="O120" s="102" t="str">
        <f t="shared" si="6"/>
        <v xml:space="preserve"> </v>
      </c>
      <c r="P120" s="100"/>
      <c r="Q120" s="101"/>
      <c r="R120" s="101"/>
      <c r="S120" s="102" t="str">
        <f t="shared" si="7"/>
        <v xml:space="preserve"> </v>
      </c>
      <c r="T120" s="104" t="str">
        <f t="shared" si="8"/>
        <v/>
      </c>
      <c r="U120" s="105" t="s">
        <v>131</v>
      </c>
      <c r="V120" s="149" t="str">
        <f>IF(H120=0," ",IF(E120="H",IF(AND(H120&gt;2006,H120&lt;2010),VLOOKUP(K120,Minimas!$A$15:$C$29,3),IF(AND(H120&gt;2009,H120&lt;2012),VLOOKUP(K120,Minimas!$A$15:$C$29,2),"ERREUR")),IF(AND(H120&gt;2006,H120&lt;2010),VLOOKUP(K120,Minimas!$H$15:J$29,3),IF(AND(H120&gt;2009,H120&lt;2012),VLOOKUP(K120,Minimas!$H$15:$J$29,2),"ERREUR"))))</f>
        <v xml:space="preserve"> </v>
      </c>
      <c r="W120" s="150" t="str">
        <f t="shared" si="9"/>
        <v/>
      </c>
      <c r="X120" s="42"/>
      <c r="Y120" s="42"/>
      <c r="Z120" s="42" t="str">
        <f t="shared" si="10"/>
        <v xml:space="preserve"> </v>
      </c>
      <c r="AA120" s="42" t="str">
        <f t="shared" si="11"/>
        <v xml:space="preserve"> </v>
      </c>
      <c r="AB120" s="162"/>
      <c r="AC120" s="162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</row>
    <row r="121" spans="2:107" s="5" customFormat="1" ht="30" customHeight="1" x14ac:dyDescent="0.2">
      <c r="B121" s="83"/>
      <c r="C121" s="86"/>
      <c r="D121" s="87"/>
      <c r="E121" s="89"/>
      <c r="F121" s="115"/>
      <c r="G121" s="116"/>
      <c r="H121" s="91"/>
      <c r="I121" s="94"/>
      <c r="J121" s="95"/>
      <c r="K121" s="81"/>
      <c r="L121" s="100"/>
      <c r="M121" s="101"/>
      <c r="N121" s="101"/>
      <c r="O121" s="102" t="str">
        <f t="shared" si="6"/>
        <v xml:space="preserve"> </v>
      </c>
      <c r="P121" s="100"/>
      <c r="Q121" s="101"/>
      <c r="R121" s="101"/>
      <c r="S121" s="102" t="str">
        <f t="shared" si="7"/>
        <v xml:space="preserve"> </v>
      </c>
      <c r="T121" s="104" t="str">
        <f t="shared" si="8"/>
        <v/>
      </c>
      <c r="U121" s="105" t="s">
        <v>131</v>
      </c>
      <c r="V121" s="149" t="str">
        <f>IF(H121=0," ",IF(E121="H",IF(AND(H121&gt;2006,H121&lt;2010),VLOOKUP(K121,Minimas!$A$15:$C$29,3),IF(AND(H121&gt;2009,H121&lt;2012),VLOOKUP(K121,Minimas!$A$15:$C$29,2),"ERREUR")),IF(AND(H121&gt;2006,H121&lt;2010),VLOOKUP(K121,Minimas!$H$15:J$29,3),IF(AND(H121&gt;2009,H121&lt;2012),VLOOKUP(K121,Minimas!$H$15:$J$29,2),"ERREUR"))))</f>
        <v xml:space="preserve"> </v>
      </c>
      <c r="W121" s="150" t="str">
        <f t="shared" si="9"/>
        <v/>
      </c>
      <c r="X121" s="42"/>
      <c r="Y121" s="42"/>
      <c r="Z121" s="42" t="str">
        <f t="shared" si="10"/>
        <v xml:space="preserve"> </v>
      </c>
      <c r="AA121" s="42" t="str">
        <f t="shared" si="11"/>
        <v xml:space="preserve"> </v>
      </c>
      <c r="AB121" s="162"/>
      <c r="AC121" s="162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</row>
    <row r="122" spans="2:107" s="5" customFormat="1" ht="30" customHeight="1" x14ac:dyDescent="0.2">
      <c r="B122" s="83"/>
      <c r="C122" s="86"/>
      <c r="D122" s="87"/>
      <c r="E122" s="89"/>
      <c r="F122" s="115"/>
      <c r="G122" s="116"/>
      <c r="H122" s="91"/>
      <c r="I122" s="94"/>
      <c r="J122" s="95"/>
      <c r="K122" s="81"/>
      <c r="L122" s="100"/>
      <c r="M122" s="101"/>
      <c r="N122" s="101"/>
      <c r="O122" s="102" t="str">
        <f t="shared" si="6"/>
        <v xml:space="preserve"> </v>
      </c>
      <c r="P122" s="100"/>
      <c r="Q122" s="101"/>
      <c r="R122" s="101"/>
      <c r="S122" s="102" t="str">
        <f t="shared" si="7"/>
        <v xml:space="preserve"> </v>
      </c>
      <c r="T122" s="104" t="str">
        <f t="shared" si="8"/>
        <v/>
      </c>
      <c r="U122" s="105" t="s">
        <v>131</v>
      </c>
      <c r="V122" s="149" t="str">
        <f>IF(H122=0," ",IF(E122="H",IF(AND(H122&gt;2006,H122&lt;2010),VLOOKUP(K122,Minimas!$A$15:$C$29,3),IF(AND(H122&gt;2009,H122&lt;2012),VLOOKUP(K122,Minimas!$A$15:$C$29,2),"ERREUR")),IF(AND(H122&gt;2006,H122&lt;2010),VLOOKUP(K122,Minimas!$H$15:J$29,3),IF(AND(H122&gt;2009,H122&lt;2012),VLOOKUP(K122,Minimas!$H$15:$J$29,2),"ERREUR"))))</f>
        <v xml:space="preserve"> </v>
      </c>
      <c r="W122" s="150" t="str">
        <f t="shared" si="9"/>
        <v/>
      </c>
      <c r="X122" s="42"/>
      <c r="Y122" s="42"/>
      <c r="Z122" s="42" t="str">
        <f t="shared" si="10"/>
        <v xml:space="preserve"> </v>
      </c>
      <c r="AA122" s="42" t="str">
        <f t="shared" si="11"/>
        <v xml:space="preserve"> </v>
      </c>
      <c r="AB122" s="162"/>
      <c r="AC122" s="162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</row>
    <row r="123" spans="2:107" s="5" customFormat="1" ht="30" customHeight="1" x14ac:dyDescent="0.2">
      <c r="B123" s="83"/>
      <c r="C123" s="86"/>
      <c r="D123" s="87"/>
      <c r="E123" s="89"/>
      <c r="F123" s="115"/>
      <c r="G123" s="116"/>
      <c r="H123" s="91"/>
      <c r="I123" s="94"/>
      <c r="J123" s="95"/>
      <c r="K123" s="81"/>
      <c r="L123" s="100"/>
      <c r="M123" s="101"/>
      <c r="N123" s="101"/>
      <c r="O123" s="102" t="str">
        <f t="shared" si="6"/>
        <v xml:space="preserve"> </v>
      </c>
      <c r="P123" s="100"/>
      <c r="Q123" s="101"/>
      <c r="R123" s="101"/>
      <c r="S123" s="102" t="str">
        <f t="shared" si="7"/>
        <v xml:space="preserve"> </v>
      </c>
      <c r="T123" s="104" t="str">
        <f t="shared" si="8"/>
        <v/>
      </c>
      <c r="U123" s="105" t="s">
        <v>131</v>
      </c>
      <c r="V123" s="149" t="str">
        <f>IF(H123=0," ",IF(E123="H",IF(AND(H123&gt;2006,H123&lt;2010),VLOOKUP(K123,Minimas!$A$15:$C$29,3),IF(AND(H123&gt;2009,H123&lt;2012),VLOOKUP(K123,Minimas!$A$15:$C$29,2),"ERREUR")),IF(AND(H123&gt;2006,H123&lt;2010),VLOOKUP(K123,Minimas!$H$15:J$29,3),IF(AND(H123&gt;2009,H123&lt;2012),VLOOKUP(K123,Minimas!$H$15:$J$29,2),"ERREUR"))))</f>
        <v xml:space="preserve"> </v>
      </c>
      <c r="W123" s="150" t="str">
        <f t="shared" si="9"/>
        <v/>
      </c>
      <c r="X123" s="42"/>
      <c r="Y123" s="42"/>
      <c r="Z123" s="42" t="str">
        <f t="shared" si="10"/>
        <v xml:space="preserve"> </v>
      </c>
      <c r="AA123" s="42" t="str">
        <f t="shared" si="11"/>
        <v xml:space="preserve"> </v>
      </c>
      <c r="AB123" s="162"/>
      <c r="AC123" s="162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2:107" s="5" customFormat="1" ht="30" customHeight="1" x14ac:dyDescent="0.2">
      <c r="B124" s="83"/>
      <c r="C124" s="86"/>
      <c r="D124" s="87"/>
      <c r="E124" s="89"/>
      <c r="F124" s="115"/>
      <c r="G124" s="116"/>
      <c r="H124" s="91"/>
      <c r="I124" s="94"/>
      <c r="J124" s="95"/>
      <c r="K124" s="81"/>
      <c r="L124" s="100"/>
      <c r="M124" s="101"/>
      <c r="N124" s="101"/>
      <c r="O124" s="102" t="str">
        <f t="shared" si="6"/>
        <v xml:space="preserve"> </v>
      </c>
      <c r="P124" s="100"/>
      <c r="Q124" s="101"/>
      <c r="R124" s="101"/>
      <c r="S124" s="102" t="str">
        <f t="shared" si="7"/>
        <v xml:space="preserve"> </v>
      </c>
      <c r="T124" s="104" t="str">
        <f t="shared" si="8"/>
        <v/>
      </c>
      <c r="U124" s="105" t="s">
        <v>131</v>
      </c>
      <c r="V124" s="149" t="str">
        <f>IF(H124=0," ",IF(E124="H",IF(AND(H124&gt;2006,H124&lt;2010),VLOOKUP(K124,Minimas!$A$15:$C$29,3),IF(AND(H124&gt;2009,H124&lt;2012),VLOOKUP(K124,Minimas!$A$15:$C$29,2),"ERREUR")),IF(AND(H124&gt;2006,H124&lt;2010),VLOOKUP(K124,Minimas!$H$15:J$29,3),IF(AND(H124&gt;2009,H124&lt;2012),VLOOKUP(K124,Minimas!$H$15:$J$29,2),"ERREUR"))))</f>
        <v xml:space="preserve"> </v>
      </c>
      <c r="W124" s="150" t="str">
        <f t="shared" si="9"/>
        <v/>
      </c>
      <c r="X124" s="42"/>
      <c r="Y124" s="42"/>
      <c r="Z124" s="42" t="str">
        <f t="shared" si="10"/>
        <v xml:space="preserve"> </v>
      </c>
      <c r="AA124" s="42" t="str">
        <f t="shared" si="11"/>
        <v xml:space="preserve"> </v>
      </c>
      <c r="AB124" s="162"/>
      <c r="AC124" s="162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</row>
    <row r="125" spans="2:107" s="5" customFormat="1" ht="30" customHeight="1" x14ac:dyDescent="0.2">
      <c r="B125" s="83"/>
      <c r="C125" s="86"/>
      <c r="D125" s="87"/>
      <c r="E125" s="89"/>
      <c r="F125" s="115"/>
      <c r="G125" s="116"/>
      <c r="H125" s="91"/>
      <c r="I125" s="94"/>
      <c r="J125" s="95"/>
      <c r="K125" s="81"/>
      <c r="L125" s="100"/>
      <c r="M125" s="101"/>
      <c r="N125" s="101"/>
      <c r="O125" s="102" t="str">
        <f t="shared" si="6"/>
        <v xml:space="preserve"> </v>
      </c>
      <c r="P125" s="100"/>
      <c r="Q125" s="101"/>
      <c r="R125" s="101"/>
      <c r="S125" s="102" t="str">
        <f t="shared" si="7"/>
        <v xml:space="preserve"> </v>
      </c>
      <c r="T125" s="104" t="str">
        <f t="shared" si="8"/>
        <v/>
      </c>
      <c r="U125" s="105" t="s">
        <v>131</v>
      </c>
      <c r="V125" s="149" t="str">
        <f>IF(H125=0," ",IF(E125="H",IF(AND(H125&gt;2006,H125&lt;2010),VLOOKUP(K125,Minimas!$A$15:$C$29,3),IF(AND(H125&gt;2009,H125&lt;2012),VLOOKUP(K125,Minimas!$A$15:$C$29,2),"ERREUR")),IF(AND(H125&gt;2006,H125&lt;2010),VLOOKUP(K125,Minimas!$H$15:J$29,3),IF(AND(H125&gt;2009,H125&lt;2012),VLOOKUP(K125,Minimas!$H$15:$J$29,2),"ERREUR"))))</f>
        <v xml:space="preserve"> </v>
      </c>
      <c r="W125" s="150" t="str">
        <f t="shared" si="9"/>
        <v/>
      </c>
      <c r="X125" s="42"/>
      <c r="Y125" s="42"/>
      <c r="Z125" s="42" t="str">
        <f t="shared" si="10"/>
        <v xml:space="preserve"> </v>
      </c>
      <c r="AA125" s="42" t="str">
        <f t="shared" si="11"/>
        <v xml:space="preserve"> </v>
      </c>
      <c r="AB125" s="162"/>
      <c r="AC125" s="162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</row>
    <row r="126" spans="2:107" s="5" customFormat="1" ht="30" customHeight="1" x14ac:dyDescent="0.2">
      <c r="B126" s="83"/>
      <c r="C126" s="86"/>
      <c r="D126" s="87"/>
      <c r="E126" s="89"/>
      <c r="F126" s="115"/>
      <c r="G126" s="116"/>
      <c r="H126" s="91"/>
      <c r="I126" s="94"/>
      <c r="J126" s="95"/>
      <c r="K126" s="81"/>
      <c r="L126" s="100"/>
      <c r="M126" s="101"/>
      <c r="N126" s="101"/>
      <c r="O126" s="102" t="str">
        <f t="shared" si="6"/>
        <v xml:space="preserve"> </v>
      </c>
      <c r="P126" s="100"/>
      <c r="Q126" s="101"/>
      <c r="R126" s="101"/>
      <c r="S126" s="102" t="str">
        <f t="shared" si="7"/>
        <v xml:space="preserve"> </v>
      </c>
      <c r="T126" s="104" t="str">
        <f t="shared" si="8"/>
        <v/>
      </c>
      <c r="U126" s="105" t="s">
        <v>131</v>
      </c>
      <c r="V126" s="149" t="str">
        <f>IF(H126=0," ",IF(E126="H",IF(AND(H126&gt;2006,H126&lt;2010),VLOOKUP(K126,Minimas!$A$15:$C$29,3),IF(AND(H126&gt;2009,H126&lt;2012),VLOOKUP(K126,Minimas!$A$15:$C$29,2),"ERREUR")),IF(AND(H126&gt;2006,H126&lt;2010),VLOOKUP(K126,Minimas!$H$15:J$29,3),IF(AND(H126&gt;2009,H126&lt;2012),VLOOKUP(K126,Minimas!$H$15:$J$29,2),"ERREUR"))))</f>
        <v xml:space="preserve"> </v>
      </c>
      <c r="W126" s="150" t="str">
        <f t="shared" si="9"/>
        <v/>
      </c>
      <c r="X126" s="42"/>
      <c r="Y126" s="42"/>
      <c r="Z126" s="42" t="str">
        <f t="shared" si="10"/>
        <v xml:space="preserve"> </v>
      </c>
      <c r="AA126" s="42" t="str">
        <f t="shared" si="11"/>
        <v xml:space="preserve"> </v>
      </c>
      <c r="AB126" s="162"/>
      <c r="AC126" s="162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</row>
    <row r="127" spans="2:107" s="5" customFormat="1" ht="30" customHeight="1" x14ac:dyDescent="0.2">
      <c r="B127" s="83"/>
      <c r="C127" s="86"/>
      <c r="D127" s="87"/>
      <c r="E127" s="89"/>
      <c r="F127" s="115"/>
      <c r="G127" s="116"/>
      <c r="H127" s="91"/>
      <c r="I127" s="94"/>
      <c r="J127" s="95"/>
      <c r="K127" s="81"/>
      <c r="L127" s="100"/>
      <c r="M127" s="101"/>
      <c r="N127" s="101"/>
      <c r="O127" s="102" t="str">
        <f t="shared" si="6"/>
        <v xml:space="preserve"> </v>
      </c>
      <c r="P127" s="100"/>
      <c r="Q127" s="101"/>
      <c r="R127" s="101"/>
      <c r="S127" s="102" t="str">
        <f t="shared" si="7"/>
        <v xml:space="preserve"> </v>
      </c>
      <c r="T127" s="104" t="str">
        <f t="shared" si="8"/>
        <v/>
      </c>
      <c r="U127" s="105" t="s">
        <v>131</v>
      </c>
      <c r="V127" s="149" t="str">
        <f>IF(H127=0," ",IF(E127="H",IF(AND(H127&gt;2006,H127&lt;2010),VLOOKUP(K127,Minimas!$A$15:$C$29,3),IF(AND(H127&gt;2009,H127&lt;2012),VLOOKUP(K127,Minimas!$A$15:$C$29,2),"ERREUR")),IF(AND(H127&gt;2006,H127&lt;2010),VLOOKUP(K127,Minimas!$H$15:J$29,3),IF(AND(H127&gt;2009,H127&lt;2012),VLOOKUP(K127,Minimas!$H$15:$J$29,2),"ERREUR"))))</f>
        <v xml:space="preserve"> </v>
      </c>
      <c r="W127" s="150" t="str">
        <f t="shared" si="9"/>
        <v/>
      </c>
      <c r="X127" s="42"/>
      <c r="Y127" s="42"/>
      <c r="Z127" s="42" t="str">
        <f t="shared" si="10"/>
        <v xml:space="preserve"> </v>
      </c>
      <c r="AA127" s="42" t="str">
        <f t="shared" si="11"/>
        <v xml:space="preserve"> </v>
      </c>
      <c r="AB127" s="162"/>
      <c r="AC127" s="162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</row>
    <row r="128" spans="2:107" s="5" customFormat="1" ht="30" customHeight="1" x14ac:dyDescent="0.2">
      <c r="B128" s="83"/>
      <c r="C128" s="86"/>
      <c r="D128" s="87"/>
      <c r="E128" s="89"/>
      <c r="F128" s="115"/>
      <c r="G128" s="116"/>
      <c r="H128" s="91"/>
      <c r="I128" s="94"/>
      <c r="J128" s="95"/>
      <c r="K128" s="81"/>
      <c r="L128" s="100"/>
      <c r="M128" s="101"/>
      <c r="N128" s="101"/>
      <c r="O128" s="102" t="str">
        <f t="shared" si="6"/>
        <v xml:space="preserve"> </v>
      </c>
      <c r="P128" s="100"/>
      <c r="Q128" s="101"/>
      <c r="R128" s="101"/>
      <c r="S128" s="102" t="str">
        <f t="shared" si="7"/>
        <v xml:space="preserve"> </v>
      </c>
      <c r="T128" s="104" t="str">
        <f t="shared" si="8"/>
        <v/>
      </c>
      <c r="U128" s="105" t="s">
        <v>131</v>
      </c>
      <c r="V128" s="149" t="str">
        <f>IF(H128=0," ",IF(E128="H",IF(AND(H128&gt;2006,H128&lt;2010),VLOOKUP(K128,Minimas!$A$15:$C$29,3),IF(AND(H128&gt;2009,H128&lt;2012),VLOOKUP(K128,Minimas!$A$15:$C$29,2),"ERREUR")),IF(AND(H128&gt;2006,H128&lt;2010),VLOOKUP(K128,Minimas!$H$15:J$29,3),IF(AND(H128&gt;2009,H128&lt;2012),VLOOKUP(K128,Minimas!$H$15:$J$29,2),"ERREUR"))))</f>
        <v xml:space="preserve"> </v>
      </c>
      <c r="W128" s="150" t="str">
        <f t="shared" si="9"/>
        <v/>
      </c>
      <c r="X128" s="42"/>
      <c r="Y128" s="42"/>
      <c r="Z128" s="42" t="str">
        <f t="shared" si="10"/>
        <v xml:space="preserve"> </v>
      </c>
      <c r="AA128" s="42" t="str">
        <f t="shared" si="11"/>
        <v xml:space="preserve"> </v>
      </c>
      <c r="AB128" s="162"/>
      <c r="AC128" s="162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</row>
    <row r="129" spans="2:107" s="5" customFormat="1" ht="30" customHeight="1" x14ac:dyDescent="0.2">
      <c r="B129" s="83"/>
      <c r="C129" s="86"/>
      <c r="D129" s="87"/>
      <c r="E129" s="89"/>
      <c r="F129" s="115"/>
      <c r="G129" s="116"/>
      <c r="H129" s="91"/>
      <c r="I129" s="94"/>
      <c r="J129" s="95"/>
      <c r="K129" s="81"/>
      <c r="L129" s="100"/>
      <c r="M129" s="101"/>
      <c r="N129" s="101"/>
      <c r="O129" s="102" t="str">
        <f t="shared" si="6"/>
        <v xml:space="preserve"> </v>
      </c>
      <c r="P129" s="100"/>
      <c r="Q129" s="101"/>
      <c r="R129" s="101"/>
      <c r="S129" s="102" t="str">
        <f t="shared" si="7"/>
        <v xml:space="preserve"> </v>
      </c>
      <c r="T129" s="104" t="str">
        <f t="shared" si="8"/>
        <v/>
      </c>
      <c r="U129" s="105" t="s">
        <v>131</v>
      </c>
      <c r="V129" s="149" t="str">
        <f>IF(H129=0," ",IF(E129="H",IF(AND(H129&gt;2006,H129&lt;2010),VLOOKUP(K129,Minimas!$A$15:$C$29,3),IF(AND(H129&gt;2009,H129&lt;2012),VLOOKUP(K129,Minimas!$A$15:$C$29,2),"ERREUR")),IF(AND(H129&gt;2006,H129&lt;2010),VLOOKUP(K129,Minimas!$H$15:J$29,3),IF(AND(H129&gt;2009,H129&lt;2012),VLOOKUP(K129,Minimas!$H$15:$J$29,2),"ERREUR"))))</f>
        <v xml:space="preserve"> </v>
      </c>
      <c r="W129" s="150" t="str">
        <f t="shared" si="9"/>
        <v/>
      </c>
      <c r="X129" s="42"/>
      <c r="Y129" s="42"/>
      <c r="Z129" s="42" t="str">
        <f t="shared" si="10"/>
        <v xml:space="preserve"> </v>
      </c>
      <c r="AA129" s="42" t="str">
        <f t="shared" si="11"/>
        <v xml:space="preserve"> </v>
      </c>
      <c r="AB129" s="162"/>
      <c r="AC129" s="162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</row>
    <row r="130" spans="2:107" s="5" customFormat="1" ht="30" customHeight="1" x14ac:dyDescent="0.2">
      <c r="B130" s="83"/>
      <c r="C130" s="86"/>
      <c r="D130" s="87"/>
      <c r="E130" s="89"/>
      <c r="F130" s="115"/>
      <c r="G130" s="116"/>
      <c r="H130" s="91"/>
      <c r="I130" s="94"/>
      <c r="J130" s="95"/>
      <c r="K130" s="81"/>
      <c r="L130" s="100"/>
      <c r="M130" s="101"/>
      <c r="N130" s="101"/>
      <c r="O130" s="102" t="str">
        <f t="shared" si="6"/>
        <v xml:space="preserve"> </v>
      </c>
      <c r="P130" s="100"/>
      <c r="Q130" s="101"/>
      <c r="R130" s="101"/>
      <c r="S130" s="102" t="str">
        <f t="shared" si="7"/>
        <v xml:space="preserve"> </v>
      </c>
      <c r="T130" s="104" t="str">
        <f t="shared" si="8"/>
        <v/>
      </c>
      <c r="U130" s="105" t="s">
        <v>131</v>
      </c>
      <c r="V130" s="149" t="str">
        <f>IF(H130=0," ",IF(E130="H",IF(AND(H130&gt;2006,H130&lt;2010),VLOOKUP(K130,Minimas!$A$15:$C$29,3),IF(AND(H130&gt;2009,H130&lt;2012),VLOOKUP(K130,Minimas!$A$15:$C$29,2),"ERREUR")),IF(AND(H130&gt;2006,H130&lt;2010),VLOOKUP(K130,Minimas!$H$15:J$29,3),IF(AND(H130&gt;2009,H130&lt;2012),VLOOKUP(K130,Minimas!$H$15:$J$29,2),"ERREUR"))))</f>
        <v xml:space="preserve"> </v>
      </c>
      <c r="W130" s="150" t="str">
        <f t="shared" si="9"/>
        <v/>
      </c>
      <c r="X130" s="42"/>
      <c r="Y130" s="42"/>
      <c r="Z130" s="42" t="str">
        <f t="shared" si="10"/>
        <v xml:space="preserve"> </v>
      </c>
      <c r="AA130" s="42" t="str">
        <f t="shared" si="11"/>
        <v xml:space="preserve"> </v>
      </c>
      <c r="AB130" s="162"/>
      <c r="AC130" s="162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</row>
    <row r="131" spans="2:107" s="5" customFormat="1" ht="30" customHeight="1" x14ac:dyDescent="0.2">
      <c r="B131" s="83"/>
      <c r="C131" s="86"/>
      <c r="D131" s="87"/>
      <c r="E131" s="89"/>
      <c r="F131" s="115"/>
      <c r="G131" s="116"/>
      <c r="H131" s="91"/>
      <c r="I131" s="94"/>
      <c r="J131" s="95"/>
      <c r="K131" s="81"/>
      <c r="L131" s="100"/>
      <c r="M131" s="101"/>
      <c r="N131" s="101"/>
      <c r="O131" s="102" t="str">
        <f t="shared" si="6"/>
        <v xml:space="preserve"> </v>
      </c>
      <c r="P131" s="100"/>
      <c r="Q131" s="101"/>
      <c r="R131" s="101"/>
      <c r="S131" s="102" t="str">
        <f t="shared" si="7"/>
        <v xml:space="preserve"> </v>
      </c>
      <c r="T131" s="104" t="str">
        <f t="shared" si="8"/>
        <v/>
      </c>
      <c r="U131" s="105" t="s">
        <v>131</v>
      </c>
      <c r="V131" s="149" t="str">
        <f>IF(H131=0," ",IF(E131="H",IF(AND(H131&gt;2006,H131&lt;2010),VLOOKUP(K131,Minimas!$A$15:$C$29,3),IF(AND(H131&gt;2009,H131&lt;2012),VLOOKUP(K131,Minimas!$A$15:$C$29,2),"ERREUR")),IF(AND(H131&gt;2006,H131&lt;2010),VLOOKUP(K131,Minimas!$H$15:J$29,3),IF(AND(H131&gt;2009,H131&lt;2012),VLOOKUP(K131,Minimas!$H$15:$J$29,2),"ERREUR"))))</f>
        <v xml:space="preserve"> </v>
      </c>
      <c r="W131" s="150" t="str">
        <f t="shared" si="9"/>
        <v/>
      </c>
      <c r="X131" s="42"/>
      <c r="Y131" s="42"/>
      <c r="Z131" s="42" t="str">
        <f t="shared" si="10"/>
        <v xml:space="preserve"> </v>
      </c>
      <c r="AA131" s="42" t="str">
        <f t="shared" si="11"/>
        <v xml:space="preserve"> </v>
      </c>
      <c r="AB131" s="162"/>
      <c r="AC131" s="162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</row>
    <row r="132" spans="2:107" s="5" customFormat="1" ht="30" customHeight="1" x14ac:dyDescent="0.2">
      <c r="B132" s="83"/>
      <c r="C132" s="86"/>
      <c r="D132" s="87"/>
      <c r="E132" s="89"/>
      <c r="F132" s="115"/>
      <c r="G132" s="116"/>
      <c r="H132" s="91"/>
      <c r="I132" s="94"/>
      <c r="J132" s="95"/>
      <c r="K132" s="81"/>
      <c r="L132" s="100"/>
      <c r="M132" s="101"/>
      <c r="N132" s="101"/>
      <c r="O132" s="102" t="str">
        <f t="shared" si="6"/>
        <v xml:space="preserve"> </v>
      </c>
      <c r="P132" s="100"/>
      <c r="Q132" s="101"/>
      <c r="R132" s="101"/>
      <c r="S132" s="102" t="str">
        <f t="shared" si="7"/>
        <v xml:space="preserve"> </v>
      </c>
      <c r="T132" s="104" t="str">
        <f t="shared" si="8"/>
        <v/>
      </c>
      <c r="U132" s="105" t="s">
        <v>131</v>
      </c>
      <c r="V132" s="149" t="str">
        <f>IF(H132=0," ",IF(E132="H",IF(AND(H132&gt;2006,H132&lt;2010),VLOOKUP(K132,Minimas!$A$15:$C$29,3),IF(AND(H132&gt;2009,H132&lt;2012),VLOOKUP(K132,Minimas!$A$15:$C$29,2),"ERREUR")),IF(AND(H132&gt;2006,H132&lt;2010),VLOOKUP(K132,Minimas!$H$15:J$29,3),IF(AND(H132&gt;2009,H132&lt;2012),VLOOKUP(K132,Minimas!$H$15:$J$29,2),"ERREUR"))))</f>
        <v xml:space="preserve"> </v>
      </c>
      <c r="W132" s="150" t="str">
        <f t="shared" si="9"/>
        <v/>
      </c>
      <c r="X132" s="42"/>
      <c r="Y132" s="42"/>
      <c r="Z132" s="42" t="str">
        <f t="shared" si="10"/>
        <v xml:space="preserve"> </v>
      </c>
      <c r="AA132" s="42" t="str">
        <f t="shared" si="11"/>
        <v xml:space="preserve"> </v>
      </c>
      <c r="AB132" s="162"/>
      <c r="AC132" s="162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</row>
    <row r="133" spans="2:107" s="5" customFormat="1" ht="30" customHeight="1" x14ac:dyDescent="0.2">
      <c r="B133" s="83"/>
      <c r="C133" s="86"/>
      <c r="D133" s="87"/>
      <c r="E133" s="89"/>
      <c r="F133" s="115"/>
      <c r="G133" s="116"/>
      <c r="H133" s="91"/>
      <c r="I133" s="94"/>
      <c r="J133" s="95"/>
      <c r="K133" s="81"/>
      <c r="L133" s="100"/>
      <c r="M133" s="101"/>
      <c r="N133" s="101"/>
      <c r="O133" s="102" t="str">
        <f t="shared" si="6"/>
        <v xml:space="preserve"> </v>
      </c>
      <c r="P133" s="100"/>
      <c r="Q133" s="101"/>
      <c r="R133" s="101"/>
      <c r="S133" s="102" t="str">
        <f t="shared" si="7"/>
        <v xml:space="preserve"> </v>
      </c>
      <c r="T133" s="104" t="str">
        <f t="shared" si="8"/>
        <v/>
      </c>
      <c r="U133" s="105" t="s">
        <v>131</v>
      </c>
      <c r="V133" s="149" t="str">
        <f>IF(H133=0," ",IF(E133="H",IF(AND(H133&gt;2006,H133&lt;2010),VLOOKUP(K133,Minimas!$A$15:$C$29,3),IF(AND(H133&gt;2009,H133&lt;2012),VLOOKUP(K133,Minimas!$A$15:$C$29,2),"ERREUR")),IF(AND(H133&gt;2006,H133&lt;2010),VLOOKUP(K133,Minimas!$H$15:J$29,3),IF(AND(H133&gt;2009,H133&lt;2012),VLOOKUP(K133,Minimas!$H$15:$J$29,2),"ERREUR"))))</f>
        <v xml:space="preserve"> </v>
      </c>
      <c r="W133" s="150" t="str">
        <f t="shared" si="9"/>
        <v/>
      </c>
      <c r="X133" s="42"/>
      <c r="Y133" s="42"/>
      <c r="Z133" s="42" t="str">
        <f t="shared" si="10"/>
        <v xml:space="preserve"> </v>
      </c>
      <c r="AA133" s="42" t="str">
        <f t="shared" si="11"/>
        <v xml:space="preserve"> </v>
      </c>
      <c r="AB133" s="162"/>
      <c r="AC133" s="162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</row>
    <row r="134" spans="2:107" s="5" customFormat="1" ht="30" customHeight="1" x14ac:dyDescent="0.2">
      <c r="B134" s="83"/>
      <c r="C134" s="86"/>
      <c r="D134" s="87"/>
      <c r="E134" s="89"/>
      <c r="F134" s="115"/>
      <c r="G134" s="116"/>
      <c r="H134" s="91"/>
      <c r="I134" s="94"/>
      <c r="J134" s="95"/>
      <c r="K134" s="81"/>
      <c r="L134" s="100"/>
      <c r="M134" s="101"/>
      <c r="N134" s="101"/>
      <c r="O134" s="102" t="str">
        <f t="shared" si="6"/>
        <v xml:space="preserve"> </v>
      </c>
      <c r="P134" s="100"/>
      <c r="Q134" s="101"/>
      <c r="R134" s="101"/>
      <c r="S134" s="102" t="str">
        <f t="shared" si="7"/>
        <v xml:space="preserve"> </v>
      </c>
      <c r="T134" s="104" t="str">
        <f t="shared" si="8"/>
        <v/>
      </c>
      <c r="U134" s="105" t="s">
        <v>131</v>
      </c>
      <c r="V134" s="149" t="str">
        <f>IF(H134=0," ",IF(E134="H",IF(AND(H134&gt;2006,H134&lt;2010),VLOOKUP(K134,Minimas!$A$15:$C$29,3),IF(AND(H134&gt;2009,H134&lt;2012),VLOOKUP(K134,Minimas!$A$15:$C$29,2),"ERREUR")),IF(AND(H134&gt;2006,H134&lt;2010),VLOOKUP(K134,Minimas!$H$15:J$29,3),IF(AND(H134&gt;2009,H134&lt;2012),VLOOKUP(K134,Minimas!$H$15:$J$29,2),"ERREUR"))))</f>
        <v xml:space="preserve"> </v>
      </c>
      <c r="W134" s="150" t="str">
        <f t="shared" si="9"/>
        <v/>
      </c>
      <c r="X134" s="42"/>
      <c r="Y134" s="42"/>
      <c r="Z134" s="42" t="str">
        <f t="shared" si="10"/>
        <v xml:space="preserve"> </v>
      </c>
      <c r="AA134" s="42" t="str">
        <f t="shared" si="11"/>
        <v xml:space="preserve"> </v>
      </c>
      <c r="AB134" s="162"/>
      <c r="AC134" s="162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</row>
    <row r="135" spans="2:107" s="5" customFormat="1" ht="30" customHeight="1" x14ac:dyDescent="0.2">
      <c r="B135" s="83"/>
      <c r="C135" s="86"/>
      <c r="D135" s="87"/>
      <c r="E135" s="89"/>
      <c r="F135" s="115"/>
      <c r="G135" s="116"/>
      <c r="H135" s="91"/>
      <c r="I135" s="94"/>
      <c r="J135" s="95"/>
      <c r="K135" s="81"/>
      <c r="L135" s="100"/>
      <c r="M135" s="101"/>
      <c r="N135" s="101"/>
      <c r="O135" s="102" t="str">
        <f t="shared" si="6"/>
        <v xml:space="preserve"> </v>
      </c>
      <c r="P135" s="100"/>
      <c r="Q135" s="101"/>
      <c r="R135" s="101"/>
      <c r="S135" s="102" t="str">
        <f t="shared" si="7"/>
        <v xml:space="preserve"> </v>
      </c>
      <c r="T135" s="104" t="str">
        <f t="shared" si="8"/>
        <v/>
      </c>
      <c r="U135" s="105" t="s">
        <v>131</v>
      </c>
      <c r="V135" s="149" t="str">
        <f>IF(H135=0," ",IF(E135="H",IF(AND(H135&gt;2006,H135&lt;2010),VLOOKUP(K135,Minimas!$A$15:$C$29,3),IF(AND(H135&gt;2009,H135&lt;2012),VLOOKUP(K135,Minimas!$A$15:$C$29,2),"ERREUR")),IF(AND(H135&gt;2006,H135&lt;2010),VLOOKUP(K135,Minimas!$H$15:J$29,3),IF(AND(H135&gt;2009,H135&lt;2012),VLOOKUP(K135,Minimas!$H$15:$J$29,2),"ERREUR"))))</f>
        <v xml:space="preserve"> </v>
      </c>
      <c r="W135" s="150" t="str">
        <f t="shared" si="9"/>
        <v/>
      </c>
      <c r="X135" s="42"/>
      <c r="Y135" s="42"/>
      <c r="Z135" s="42" t="str">
        <f t="shared" si="10"/>
        <v xml:space="preserve"> </v>
      </c>
      <c r="AA135" s="42" t="str">
        <f t="shared" si="11"/>
        <v xml:space="preserve"> </v>
      </c>
      <c r="AB135" s="162"/>
      <c r="AC135" s="162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</row>
    <row r="136" spans="2:107" s="5" customFormat="1" ht="30" customHeight="1" x14ac:dyDescent="0.2">
      <c r="B136" s="83"/>
      <c r="C136" s="86"/>
      <c r="D136" s="87"/>
      <c r="E136" s="89"/>
      <c r="F136" s="115"/>
      <c r="G136" s="116"/>
      <c r="H136" s="91"/>
      <c r="I136" s="94"/>
      <c r="J136" s="95"/>
      <c r="K136" s="81"/>
      <c r="L136" s="100"/>
      <c r="M136" s="101"/>
      <c r="N136" s="101"/>
      <c r="O136" s="102" t="str">
        <f t="shared" ref="O136:O199" si="12">IF(Z136&lt;=0,0,Z136)</f>
        <v xml:space="preserve"> </v>
      </c>
      <c r="P136" s="100"/>
      <c r="Q136" s="101"/>
      <c r="R136" s="101"/>
      <c r="S136" s="102" t="str">
        <f t="shared" ref="S136:S199" si="13">IF(AA136&lt;=0,0,AA136)</f>
        <v xml:space="preserve"> </v>
      </c>
      <c r="T136" s="104" t="str">
        <f t="shared" ref="T136:T199" si="14">IF(E136="","",IF(OR(O136=0,S136=0),0,O136+S136))</f>
        <v/>
      </c>
      <c r="U136" s="105" t="s">
        <v>131</v>
      </c>
      <c r="V136" s="149" t="str">
        <f>IF(H136=0," ",IF(E136="H",IF(AND(H136&gt;2006,H136&lt;2010),VLOOKUP(K136,Minimas!$A$15:$C$29,3),IF(AND(H136&gt;2009,H136&lt;2012),VLOOKUP(K136,Minimas!$A$15:$C$29,2),"ERREUR")),IF(AND(H136&gt;2006,H136&lt;2010),VLOOKUP(K136,Minimas!$H$15:J$29,3),IF(AND(H136&gt;2009,H136&lt;2012),VLOOKUP(K136,Minimas!$H$15:$J$29,2),"ERREUR"))))</f>
        <v xml:space="preserve"> </v>
      </c>
      <c r="W136" s="150" t="str">
        <f t="shared" ref="W136:W199" si="15">IF(E136=" "," ",IF(E136="H",10^(0.75194503*LOG(K136/175.508)^2)*T136,IF(E136="F",10^(0.783497476* LOG(K136/153.655)^2)*T136,"")))</f>
        <v/>
      </c>
      <c r="X136" s="42"/>
      <c r="Y136" s="42"/>
      <c r="Z136" s="42" t="str">
        <f t="shared" ref="Z136:Z199" si="16">IF(L136=0," ",MAXA(L136+M136,M136+N136,L136+N136))</f>
        <v xml:space="preserve"> </v>
      </c>
      <c r="AA136" s="42" t="str">
        <f t="shared" ref="AA136:AA199" si="17">IF(P136=0," ",MAXA(P136+Q136,Q136+R136,P136+R136))</f>
        <v xml:space="preserve"> </v>
      </c>
      <c r="AB136" s="162"/>
      <c r="AC136" s="162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</row>
    <row r="137" spans="2:107" s="5" customFormat="1" ht="30" customHeight="1" x14ac:dyDescent="0.2">
      <c r="B137" s="83"/>
      <c r="C137" s="86"/>
      <c r="D137" s="87"/>
      <c r="E137" s="89"/>
      <c r="F137" s="115"/>
      <c r="G137" s="116"/>
      <c r="H137" s="91"/>
      <c r="I137" s="94"/>
      <c r="J137" s="95"/>
      <c r="K137" s="81"/>
      <c r="L137" s="100"/>
      <c r="M137" s="101"/>
      <c r="N137" s="101"/>
      <c r="O137" s="102" t="str">
        <f t="shared" si="12"/>
        <v xml:space="preserve"> </v>
      </c>
      <c r="P137" s="100"/>
      <c r="Q137" s="101"/>
      <c r="R137" s="101"/>
      <c r="S137" s="102" t="str">
        <f t="shared" si="13"/>
        <v xml:space="preserve"> </v>
      </c>
      <c r="T137" s="104" t="str">
        <f t="shared" si="14"/>
        <v/>
      </c>
      <c r="U137" s="105" t="s">
        <v>131</v>
      </c>
      <c r="V137" s="149" t="str">
        <f>IF(H137=0," ",IF(E137="H",IF(AND(H137&gt;2006,H137&lt;2010),VLOOKUP(K137,Minimas!$A$15:$C$29,3),IF(AND(H137&gt;2009,H137&lt;2012),VLOOKUP(K137,Minimas!$A$15:$C$29,2),"ERREUR")),IF(AND(H137&gt;2006,H137&lt;2010),VLOOKUP(K137,Minimas!$H$15:J$29,3),IF(AND(H137&gt;2009,H137&lt;2012),VLOOKUP(K137,Minimas!$H$15:$J$29,2),"ERREUR"))))</f>
        <v xml:space="preserve"> </v>
      </c>
      <c r="W137" s="150" t="str">
        <f t="shared" si="15"/>
        <v/>
      </c>
      <c r="X137" s="42"/>
      <c r="Y137" s="42"/>
      <c r="Z137" s="42" t="str">
        <f t="shared" si="16"/>
        <v xml:space="preserve"> </v>
      </c>
      <c r="AA137" s="42" t="str">
        <f t="shared" si="17"/>
        <v xml:space="preserve"> </v>
      </c>
      <c r="AB137" s="162"/>
      <c r="AC137" s="162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</row>
    <row r="138" spans="2:107" s="5" customFormat="1" ht="30" customHeight="1" x14ac:dyDescent="0.2">
      <c r="B138" s="83"/>
      <c r="C138" s="86"/>
      <c r="D138" s="87"/>
      <c r="E138" s="89"/>
      <c r="F138" s="115"/>
      <c r="G138" s="116"/>
      <c r="H138" s="91"/>
      <c r="I138" s="94"/>
      <c r="J138" s="95"/>
      <c r="K138" s="81"/>
      <c r="L138" s="100"/>
      <c r="M138" s="101"/>
      <c r="N138" s="101"/>
      <c r="O138" s="102" t="str">
        <f t="shared" si="12"/>
        <v xml:space="preserve"> </v>
      </c>
      <c r="P138" s="100"/>
      <c r="Q138" s="101"/>
      <c r="R138" s="101"/>
      <c r="S138" s="102" t="str">
        <f t="shared" si="13"/>
        <v xml:space="preserve"> </v>
      </c>
      <c r="T138" s="104" t="str">
        <f t="shared" si="14"/>
        <v/>
      </c>
      <c r="U138" s="105" t="s">
        <v>131</v>
      </c>
      <c r="V138" s="149" t="str">
        <f>IF(H138=0," ",IF(E138="H",IF(AND(H138&gt;2006,H138&lt;2010),VLOOKUP(K138,Minimas!$A$15:$C$29,3),IF(AND(H138&gt;2009,H138&lt;2012),VLOOKUP(K138,Minimas!$A$15:$C$29,2),"ERREUR")),IF(AND(H138&gt;2006,H138&lt;2010),VLOOKUP(K138,Minimas!$H$15:J$29,3),IF(AND(H138&gt;2009,H138&lt;2012),VLOOKUP(K138,Minimas!$H$15:$J$29,2),"ERREUR"))))</f>
        <v xml:space="preserve"> </v>
      </c>
      <c r="W138" s="150" t="str">
        <f t="shared" si="15"/>
        <v/>
      </c>
      <c r="X138" s="42"/>
      <c r="Y138" s="42"/>
      <c r="Z138" s="42" t="str">
        <f t="shared" si="16"/>
        <v xml:space="preserve"> </v>
      </c>
      <c r="AA138" s="42" t="str">
        <f t="shared" si="17"/>
        <v xml:space="preserve"> </v>
      </c>
      <c r="AB138" s="162"/>
      <c r="AC138" s="162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</row>
    <row r="139" spans="2:107" s="5" customFormat="1" ht="30" customHeight="1" x14ac:dyDescent="0.2">
      <c r="B139" s="83"/>
      <c r="C139" s="86"/>
      <c r="D139" s="87"/>
      <c r="E139" s="89"/>
      <c r="F139" s="115"/>
      <c r="G139" s="116"/>
      <c r="H139" s="91"/>
      <c r="I139" s="94"/>
      <c r="J139" s="95"/>
      <c r="K139" s="81"/>
      <c r="L139" s="100"/>
      <c r="M139" s="101"/>
      <c r="N139" s="101"/>
      <c r="O139" s="102" t="str">
        <f t="shared" si="12"/>
        <v xml:space="preserve"> </v>
      </c>
      <c r="P139" s="100"/>
      <c r="Q139" s="101"/>
      <c r="R139" s="101"/>
      <c r="S139" s="102" t="str">
        <f t="shared" si="13"/>
        <v xml:space="preserve"> </v>
      </c>
      <c r="T139" s="104" t="str">
        <f t="shared" si="14"/>
        <v/>
      </c>
      <c r="U139" s="105" t="s">
        <v>131</v>
      </c>
      <c r="V139" s="149" t="str">
        <f>IF(H139=0," ",IF(E139="H",IF(AND(H139&gt;2006,H139&lt;2010),VLOOKUP(K139,Minimas!$A$15:$C$29,3),IF(AND(H139&gt;2009,H139&lt;2012),VLOOKUP(K139,Minimas!$A$15:$C$29,2),"ERREUR")),IF(AND(H139&gt;2006,H139&lt;2010),VLOOKUP(K139,Minimas!$H$15:J$29,3),IF(AND(H139&gt;2009,H139&lt;2012),VLOOKUP(K139,Minimas!$H$15:$J$29,2),"ERREUR"))))</f>
        <v xml:space="preserve"> </v>
      </c>
      <c r="W139" s="150" t="str">
        <f t="shared" si="15"/>
        <v/>
      </c>
      <c r="X139" s="42"/>
      <c r="Y139" s="42"/>
      <c r="Z139" s="42" t="str">
        <f t="shared" si="16"/>
        <v xml:space="preserve"> </v>
      </c>
      <c r="AA139" s="42" t="str">
        <f t="shared" si="17"/>
        <v xml:space="preserve"> </v>
      </c>
      <c r="AB139" s="162"/>
      <c r="AC139" s="162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</row>
    <row r="140" spans="2:107" s="5" customFormat="1" ht="30" customHeight="1" x14ac:dyDescent="0.2">
      <c r="B140" s="83"/>
      <c r="C140" s="86"/>
      <c r="D140" s="87"/>
      <c r="E140" s="89"/>
      <c r="F140" s="115"/>
      <c r="G140" s="116"/>
      <c r="H140" s="91"/>
      <c r="I140" s="94"/>
      <c r="J140" s="95"/>
      <c r="K140" s="81"/>
      <c r="L140" s="100"/>
      <c r="M140" s="101"/>
      <c r="N140" s="101"/>
      <c r="O140" s="102" t="str">
        <f t="shared" si="12"/>
        <v xml:space="preserve"> </v>
      </c>
      <c r="P140" s="100"/>
      <c r="Q140" s="101"/>
      <c r="R140" s="101"/>
      <c r="S140" s="102" t="str">
        <f t="shared" si="13"/>
        <v xml:space="preserve"> </v>
      </c>
      <c r="T140" s="104" t="str">
        <f t="shared" si="14"/>
        <v/>
      </c>
      <c r="U140" s="105" t="s">
        <v>131</v>
      </c>
      <c r="V140" s="149" t="str">
        <f>IF(H140=0," ",IF(E140="H",IF(AND(H140&gt;2006,H140&lt;2010),VLOOKUP(K140,Minimas!$A$15:$C$29,3),IF(AND(H140&gt;2009,H140&lt;2012),VLOOKUP(K140,Minimas!$A$15:$C$29,2),"ERREUR")),IF(AND(H140&gt;2006,H140&lt;2010),VLOOKUP(K140,Minimas!$H$15:J$29,3),IF(AND(H140&gt;2009,H140&lt;2012),VLOOKUP(K140,Minimas!$H$15:$J$29,2),"ERREUR"))))</f>
        <v xml:space="preserve"> </v>
      </c>
      <c r="W140" s="150" t="str">
        <f t="shared" si="15"/>
        <v/>
      </c>
      <c r="X140" s="42"/>
      <c r="Y140" s="42"/>
      <c r="Z140" s="42" t="str">
        <f t="shared" si="16"/>
        <v xml:space="preserve"> </v>
      </c>
      <c r="AA140" s="42" t="str">
        <f t="shared" si="17"/>
        <v xml:space="preserve"> </v>
      </c>
      <c r="AB140" s="162"/>
      <c r="AC140" s="162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</row>
    <row r="141" spans="2:107" s="5" customFormat="1" ht="30" customHeight="1" x14ac:dyDescent="0.2">
      <c r="B141" s="83"/>
      <c r="C141" s="86"/>
      <c r="D141" s="87"/>
      <c r="E141" s="89"/>
      <c r="F141" s="115"/>
      <c r="G141" s="116"/>
      <c r="H141" s="91"/>
      <c r="I141" s="94"/>
      <c r="J141" s="95"/>
      <c r="K141" s="81"/>
      <c r="L141" s="100"/>
      <c r="M141" s="101"/>
      <c r="N141" s="101"/>
      <c r="O141" s="102" t="str">
        <f t="shared" si="12"/>
        <v xml:space="preserve"> </v>
      </c>
      <c r="P141" s="100"/>
      <c r="Q141" s="101"/>
      <c r="R141" s="101"/>
      <c r="S141" s="102" t="str">
        <f t="shared" si="13"/>
        <v xml:space="preserve"> </v>
      </c>
      <c r="T141" s="104" t="str">
        <f t="shared" si="14"/>
        <v/>
      </c>
      <c r="U141" s="105" t="s">
        <v>131</v>
      </c>
      <c r="V141" s="149" t="str">
        <f>IF(H141=0," ",IF(E141="H",IF(AND(H141&gt;2006,H141&lt;2010),VLOOKUP(K141,Minimas!$A$15:$C$29,3),IF(AND(H141&gt;2009,H141&lt;2012),VLOOKUP(K141,Minimas!$A$15:$C$29,2),"ERREUR")),IF(AND(H141&gt;2006,H141&lt;2010),VLOOKUP(K141,Minimas!$H$15:J$29,3),IF(AND(H141&gt;2009,H141&lt;2012),VLOOKUP(K141,Minimas!$H$15:$J$29,2),"ERREUR"))))</f>
        <v xml:space="preserve"> </v>
      </c>
      <c r="W141" s="150" t="str">
        <f t="shared" si="15"/>
        <v/>
      </c>
      <c r="X141" s="42"/>
      <c r="Y141" s="42"/>
      <c r="Z141" s="42" t="str">
        <f t="shared" si="16"/>
        <v xml:space="preserve"> </v>
      </c>
      <c r="AA141" s="42" t="str">
        <f t="shared" si="17"/>
        <v xml:space="preserve"> </v>
      </c>
      <c r="AB141" s="162"/>
      <c r="AC141" s="162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</row>
    <row r="142" spans="2:107" s="5" customFormat="1" ht="30" customHeight="1" x14ac:dyDescent="0.2">
      <c r="B142" s="83"/>
      <c r="C142" s="86"/>
      <c r="D142" s="87"/>
      <c r="E142" s="89"/>
      <c r="F142" s="115"/>
      <c r="G142" s="116"/>
      <c r="H142" s="91"/>
      <c r="I142" s="94"/>
      <c r="J142" s="95"/>
      <c r="K142" s="81"/>
      <c r="L142" s="100"/>
      <c r="M142" s="101"/>
      <c r="N142" s="101"/>
      <c r="O142" s="102" t="str">
        <f t="shared" si="12"/>
        <v xml:space="preserve"> </v>
      </c>
      <c r="P142" s="100"/>
      <c r="Q142" s="101"/>
      <c r="R142" s="101"/>
      <c r="S142" s="102" t="str">
        <f t="shared" si="13"/>
        <v xml:space="preserve"> </v>
      </c>
      <c r="T142" s="104" t="str">
        <f t="shared" si="14"/>
        <v/>
      </c>
      <c r="U142" s="105" t="s">
        <v>131</v>
      </c>
      <c r="V142" s="149" t="str">
        <f>IF(H142=0," ",IF(E142="H",IF(AND(H142&gt;2006,H142&lt;2010),VLOOKUP(K142,Minimas!$A$15:$C$29,3),IF(AND(H142&gt;2009,H142&lt;2012),VLOOKUP(K142,Minimas!$A$15:$C$29,2),"ERREUR")),IF(AND(H142&gt;2006,H142&lt;2010),VLOOKUP(K142,Minimas!$H$15:J$29,3),IF(AND(H142&gt;2009,H142&lt;2012),VLOOKUP(K142,Minimas!$H$15:$J$29,2),"ERREUR"))))</f>
        <v xml:space="preserve"> </v>
      </c>
      <c r="W142" s="150" t="str">
        <f t="shared" si="15"/>
        <v/>
      </c>
      <c r="X142" s="42"/>
      <c r="Y142" s="42"/>
      <c r="Z142" s="42" t="str">
        <f t="shared" si="16"/>
        <v xml:space="preserve"> </v>
      </c>
      <c r="AA142" s="42" t="str">
        <f t="shared" si="17"/>
        <v xml:space="preserve"> </v>
      </c>
      <c r="AB142" s="162"/>
      <c r="AC142" s="162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</row>
    <row r="143" spans="2:107" s="5" customFormat="1" ht="30" customHeight="1" x14ac:dyDescent="0.2">
      <c r="B143" s="83"/>
      <c r="C143" s="86"/>
      <c r="D143" s="87"/>
      <c r="E143" s="89"/>
      <c r="F143" s="115"/>
      <c r="G143" s="116"/>
      <c r="H143" s="91"/>
      <c r="I143" s="94"/>
      <c r="J143" s="95"/>
      <c r="K143" s="81"/>
      <c r="L143" s="100"/>
      <c r="M143" s="101"/>
      <c r="N143" s="101"/>
      <c r="O143" s="102" t="str">
        <f t="shared" si="12"/>
        <v xml:space="preserve"> </v>
      </c>
      <c r="P143" s="100"/>
      <c r="Q143" s="101"/>
      <c r="R143" s="101"/>
      <c r="S143" s="102" t="str">
        <f t="shared" si="13"/>
        <v xml:space="preserve"> </v>
      </c>
      <c r="T143" s="104" t="str">
        <f t="shared" si="14"/>
        <v/>
      </c>
      <c r="U143" s="105" t="s">
        <v>131</v>
      </c>
      <c r="V143" s="149" t="str">
        <f>IF(H143=0," ",IF(E143="H",IF(AND(H143&gt;2006,H143&lt;2010),VLOOKUP(K143,Minimas!$A$15:$C$29,3),IF(AND(H143&gt;2009,H143&lt;2012),VLOOKUP(K143,Minimas!$A$15:$C$29,2),"ERREUR")),IF(AND(H143&gt;2006,H143&lt;2010),VLOOKUP(K143,Minimas!$H$15:J$29,3),IF(AND(H143&gt;2009,H143&lt;2012),VLOOKUP(K143,Minimas!$H$15:$J$29,2),"ERREUR"))))</f>
        <v xml:space="preserve"> </v>
      </c>
      <c r="W143" s="150" t="str">
        <f t="shared" si="15"/>
        <v/>
      </c>
      <c r="X143" s="42"/>
      <c r="Y143" s="42"/>
      <c r="Z143" s="42" t="str">
        <f t="shared" si="16"/>
        <v xml:space="preserve"> </v>
      </c>
      <c r="AA143" s="42" t="str">
        <f t="shared" si="17"/>
        <v xml:space="preserve"> </v>
      </c>
      <c r="AB143" s="162"/>
      <c r="AC143" s="162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</row>
    <row r="144" spans="2:107" s="5" customFormat="1" ht="30" customHeight="1" x14ac:dyDescent="0.2">
      <c r="B144" s="83"/>
      <c r="C144" s="86"/>
      <c r="D144" s="87"/>
      <c r="E144" s="89"/>
      <c r="F144" s="115"/>
      <c r="G144" s="116"/>
      <c r="H144" s="91"/>
      <c r="I144" s="94"/>
      <c r="J144" s="95"/>
      <c r="K144" s="81"/>
      <c r="L144" s="100"/>
      <c r="M144" s="101"/>
      <c r="N144" s="101"/>
      <c r="O144" s="102" t="str">
        <f t="shared" si="12"/>
        <v xml:space="preserve"> </v>
      </c>
      <c r="P144" s="100"/>
      <c r="Q144" s="101"/>
      <c r="R144" s="101"/>
      <c r="S144" s="102" t="str">
        <f t="shared" si="13"/>
        <v xml:space="preserve"> </v>
      </c>
      <c r="T144" s="104" t="str">
        <f t="shared" si="14"/>
        <v/>
      </c>
      <c r="U144" s="105" t="s">
        <v>131</v>
      </c>
      <c r="V144" s="149" t="str">
        <f>IF(H144=0," ",IF(E144="H",IF(AND(H144&gt;2006,H144&lt;2010),VLOOKUP(K144,Minimas!$A$15:$C$29,3),IF(AND(H144&gt;2009,H144&lt;2012),VLOOKUP(K144,Minimas!$A$15:$C$29,2),"ERREUR")),IF(AND(H144&gt;2006,H144&lt;2010),VLOOKUP(K144,Minimas!$H$15:J$29,3),IF(AND(H144&gt;2009,H144&lt;2012),VLOOKUP(K144,Minimas!$H$15:$J$29,2),"ERREUR"))))</f>
        <v xml:space="preserve"> </v>
      </c>
      <c r="W144" s="150" t="str">
        <f t="shared" si="15"/>
        <v/>
      </c>
      <c r="X144" s="42"/>
      <c r="Y144" s="42"/>
      <c r="Z144" s="42" t="str">
        <f t="shared" si="16"/>
        <v xml:space="preserve"> </v>
      </c>
      <c r="AA144" s="42" t="str">
        <f t="shared" si="17"/>
        <v xml:space="preserve"> </v>
      </c>
      <c r="AB144" s="162"/>
      <c r="AC144" s="162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</row>
    <row r="145" spans="2:107" s="5" customFormat="1" ht="30" customHeight="1" x14ac:dyDescent="0.2">
      <c r="B145" s="83"/>
      <c r="C145" s="86"/>
      <c r="D145" s="87"/>
      <c r="E145" s="89"/>
      <c r="F145" s="115"/>
      <c r="G145" s="116"/>
      <c r="H145" s="91"/>
      <c r="I145" s="94"/>
      <c r="J145" s="95"/>
      <c r="K145" s="81"/>
      <c r="L145" s="100"/>
      <c r="M145" s="101"/>
      <c r="N145" s="101"/>
      <c r="O145" s="102" t="str">
        <f t="shared" si="12"/>
        <v xml:space="preserve"> </v>
      </c>
      <c r="P145" s="100"/>
      <c r="Q145" s="101"/>
      <c r="R145" s="101"/>
      <c r="S145" s="102" t="str">
        <f t="shared" si="13"/>
        <v xml:space="preserve"> </v>
      </c>
      <c r="T145" s="104" t="str">
        <f t="shared" si="14"/>
        <v/>
      </c>
      <c r="U145" s="105" t="s">
        <v>131</v>
      </c>
      <c r="V145" s="149" t="str">
        <f>IF(H145=0," ",IF(E145="H",IF(AND(H145&gt;2006,H145&lt;2010),VLOOKUP(K145,Minimas!$A$15:$C$29,3),IF(AND(H145&gt;2009,H145&lt;2012),VLOOKUP(K145,Minimas!$A$15:$C$29,2),"ERREUR")),IF(AND(H145&gt;2006,H145&lt;2010),VLOOKUP(K145,Minimas!$H$15:J$29,3),IF(AND(H145&gt;2009,H145&lt;2012),VLOOKUP(K145,Minimas!$H$15:$J$29,2),"ERREUR"))))</f>
        <v xml:space="preserve"> </v>
      </c>
      <c r="W145" s="150" t="str">
        <f t="shared" si="15"/>
        <v/>
      </c>
      <c r="X145" s="42"/>
      <c r="Y145" s="42"/>
      <c r="Z145" s="42" t="str">
        <f t="shared" si="16"/>
        <v xml:space="preserve"> </v>
      </c>
      <c r="AA145" s="42" t="str">
        <f t="shared" si="17"/>
        <v xml:space="preserve"> </v>
      </c>
      <c r="AB145" s="162"/>
      <c r="AC145" s="162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</row>
    <row r="146" spans="2:107" s="5" customFormat="1" ht="30" customHeight="1" x14ac:dyDescent="0.2">
      <c r="B146" s="83"/>
      <c r="C146" s="86"/>
      <c r="D146" s="87"/>
      <c r="E146" s="89"/>
      <c r="F146" s="115"/>
      <c r="G146" s="116"/>
      <c r="H146" s="91"/>
      <c r="I146" s="94"/>
      <c r="J146" s="95"/>
      <c r="K146" s="81"/>
      <c r="L146" s="100"/>
      <c r="M146" s="101"/>
      <c r="N146" s="101"/>
      <c r="O146" s="102" t="str">
        <f t="shared" si="12"/>
        <v xml:space="preserve"> </v>
      </c>
      <c r="P146" s="100"/>
      <c r="Q146" s="101"/>
      <c r="R146" s="101"/>
      <c r="S146" s="102" t="str">
        <f t="shared" si="13"/>
        <v xml:space="preserve"> </v>
      </c>
      <c r="T146" s="104" t="str">
        <f t="shared" si="14"/>
        <v/>
      </c>
      <c r="U146" s="105" t="s">
        <v>131</v>
      </c>
      <c r="V146" s="149" t="str">
        <f>IF(H146=0," ",IF(E146="H",IF(AND(H146&gt;2006,H146&lt;2010),VLOOKUP(K146,Minimas!$A$15:$C$29,3),IF(AND(H146&gt;2009,H146&lt;2012),VLOOKUP(K146,Minimas!$A$15:$C$29,2),"ERREUR")),IF(AND(H146&gt;2006,H146&lt;2010),VLOOKUP(K146,Minimas!$H$15:J$29,3),IF(AND(H146&gt;2009,H146&lt;2012),VLOOKUP(K146,Minimas!$H$15:$J$29,2),"ERREUR"))))</f>
        <v xml:space="preserve"> </v>
      </c>
      <c r="W146" s="150" t="str">
        <f t="shared" si="15"/>
        <v/>
      </c>
      <c r="X146" s="42"/>
      <c r="Y146" s="42"/>
      <c r="Z146" s="42" t="str">
        <f t="shared" si="16"/>
        <v xml:space="preserve"> </v>
      </c>
      <c r="AA146" s="42" t="str">
        <f t="shared" si="17"/>
        <v xml:space="preserve"> </v>
      </c>
      <c r="AB146" s="162"/>
      <c r="AC146" s="162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</row>
    <row r="147" spans="2:107" s="5" customFormat="1" ht="30" customHeight="1" x14ac:dyDescent="0.2">
      <c r="B147" s="83"/>
      <c r="C147" s="86"/>
      <c r="D147" s="87"/>
      <c r="E147" s="89"/>
      <c r="F147" s="115"/>
      <c r="G147" s="116"/>
      <c r="H147" s="91"/>
      <c r="I147" s="94"/>
      <c r="J147" s="95"/>
      <c r="K147" s="81"/>
      <c r="L147" s="100"/>
      <c r="M147" s="101"/>
      <c r="N147" s="101"/>
      <c r="O147" s="102" t="str">
        <f t="shared" si="12"/>
        <v xml:space="preserve"> </v>
      </c>
      <c r="P147" s="100"/>
      <c r="Q147" s="101"/>
      <c r="R147" s="101"/>
      <c r="S147" s="102" t="str">
        <f t="shared" si="13"/>
        <v xml:space="preserve"> </v>
      </c>
      <c r="T147" s="104" t="str">
        <f t="shared" si="14"/>
        <v/>
      </c>
      <c r="U147" s="105" t="s">
        <v>131</v>
      </c>
      <c r="V147" s="149" t="str">
        <f>IF(H147=0," ",IF(E147="H",IF(AND(H147&gt;2006,H147&lt;2010),VLOOKUP(K147,Minimas!$A$15:$C$29,3),IF(AND(H147&gt;2009,H147&lt;2012),VLOOKUP(K147,Minimas!$A$15:$C$29,2),"ERREUR")),IF(AND(H147&gt;2006,H147&lt;2010),VLOOKUP(K147,Minimas!$H$15:J$29,3),IF(AND(H147&gt;2009,H147&lt;2012),VLOOKUP(K147,Minimas!$H$15:$J$29,2),"ERREUR"))))</f>
        <v xml:space="preserve"> </v>
      </c>
      <c r="W147" s="150" t="str">
        <f t="shared" si="15"/>
        <v/>
      </c>
      <c r="X147" s="42"/>
      <c r="Y147" s="42"/>
      <c r="Z147" s="42" t="str">
        <f t="shared" si="16"/>
        <v xml:space="preserve"> </v>
      </c>
      <c r="AA147" s="42" t="str">
        <f t="shared" si="17"/>
        <v xml:space="preserve"> </v>
      </c>
      <c r="AB147" s="162"/>
      <c r="AC147" s="162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</row>
    <row r="148" spans="2:107" s="5" customFormat="1" ht="30" customHeight="1" x14ac:dyDescent="0.2">
      <c r="B148" s="83"/>
      <c r="C148" s="86"/>
      <c r="D148" s="87"/>
      <c r="E148" s="89"/>
      <c r="F148" s="115"/>
      <c r="G148" s="116"/>
      <c r="H148" s="91"/>
      <c r="I148" s="94"/>
      <c r="J148" s="95"/>
      <c r="K148" s="81"/>
      <c r="L148" s="100"/>
      <c r="M148" s="101"/>
      <c r="N148" s="101"/>
      <c r="O148" s="102" t="str">
        <f t="shared" si="12"/>
        <v xml:space="preserve"> </v>
      </c>
      <c r="P148" s="100"/>
      <c r="Q148" s="101"/>
      <c r="R148" s="101"/>
      <c r="S148" s="102" t="str">
        <f t="shared" si="13"/>
        <v xml:space="preserve"> </v>
      </c>
      <c r="T148" s="104" t="str">
        <f t="shared" si="14"/>
        <v/>
      </c>
      <c r="U148" s="105" t="s">
        <v>131</v>
      </c>
      <c r="V148" s="149" t="str">
        <f>IF(H148=0," ",IF(E148="H",IF(AND(H148&gt;2006,H148&lt;2010),VLOOKUP(K148,Minimas!$A$15:$C$29,3),IF(AND(H148&gt;2009,H148&lt;2012),VLOOKUP(K148,Minimas!$A$15:$C$29,2),"ERREUR")),IF(AND(H148&gt;2006,H148&lt;2010),VLOOKUP(K148,Minimas!$H$15:J$29,3),IF(AND(H148&gt;2009,H148&lt;2012),VLOOKUP(K148,Minimas!$H$15:$J$29,2),"ERREUR"))))</f>
        <v xml:space="preserve"> </v>
      </c>
      <c r="W148" s="150" t="str">
        <f t="shared" si="15"/>
        <v/>
      </c>
      <c r="X148" s="42"/>
      <c r="Y148" s="42"/>
      <c r="Z148" s="42" t="str">
        <f t="shared" si="16"/>
        <v xml:space="preserve"> </v>
      </c>
      <c r="AA148" s="42" t="str">
        <f t="shared" si="17"/>
        <v xml:space="preserve"> </v>
      </c>
      <c r="AB148" s="162"/>
      <c r="AC148" s="162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</row>
    <row r="149" spans="2:107" s="5" customFormat="1" ht="30" customHeight="1" x14ac:dyDescent="0.2">
      <c r="B149" s="83"/>
      <c r="C149" s="86"/>
      <c r="D149" s="87"/>
      <c r="E149" s="89"/>
      <c r="F149" s="115"/>
      <c r="G149" s="116"/>
      <c r="H149" s="91"/>
      <c r="I149" s="94"/>
      <c r="J149" s="95"/>
      <c r="K149" s="81"/>
      <c r="L149" s="100"/>
      <c r="M149" s="101"/>
      <c r="N149" s="101"/>
      <c r="O149" s="102" t="str">
        <f t="shared" si="12"/>
        <v xml:space="preserve"> </v>
      </c>
      <c r="P149" s="100"/>
      <c r="Q149" s="101"/>
      <c r="R149" s="101"/>
      <c r="S149" s="102" t="str">
        <f t="shared" si="13"/>
        <v xml:space="preserve"> </v>
      </c>
      <c r="T149" s="104" t="str">
        <f t="shared" si="14"/>
        <v/>
      </c>
      <c r="U149" s="105" t="s">
        <v>131</v>
      </c>
      <c r="V149" s="149" t="str">
        <f>IF(H149=0," ",IF(E149="H",IF(AND(H149&gt;2006,H149&lt;2010),VLOOKUP(K149,Minimas!$A$15:$C$29,3),IF(AND(H149&gt;2009,H149&lt;2012),VLOOKUP(K149,Minimas!$A$15:$C$29,2),"ERREUR")),IF(AND(H149&gt;2006,H149&lt;2010),VLOOKUP(K149,Minimas!$H$15:J$29,3),IF(AND(H149&gt;2009,H149&lt;2012),VLOOKUP(K149,Minimas!$H$15:$J$29,2),"ERREUR"))))</f>
        <v xml:space="preserve"> </v>
      </c>
      <c r="W149" s="150" t="str">
        <f t="shared" si="15"/>
        <v/>
      </c>
      <c r="X149" s="42"/>
      <c r="Y149" s="42"/>
      <c r="Z149" s="42" t="str">
        <f t="shared" si="16"/>
        <v xml:space="preserve"> </v>
      </c>
      <c r="AA149" s="42" t="str">
        <f t="shared" si="17"/>
        <v xml:space="preserve"> </v>
      </c>
      <c r="AB149" s="162"/>
      <c r="AC149" s="162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</row>
    <row r="150" spans="2:107" s="5" customFormat="1" ht="30" customHeight="1" x14ac:dyDescent="0.2">
      <c r="B150" s="83"/>
      <c r="C150" s="86"/>
      <c r="D150" s="87"/>
      <c r="E150" s="89"/>
      <c r="F150" s="115"/>
      <c r="G150" s="116"/>
      <c r="H150" s="91"/>
      <c r="I150" s="94"/>
      <c r="J150" s="95"/>
      <c r="K150" s="81"/>
      <c r="L150" s="100"/>
      <c r="M150" s="101"/>
      <c r="N150" s="101"/>
      <c r="O150" s="102" t="str">
        <f t="shared" si="12"/>
        <v xml:space="preserve"> </v>
      </c>
      <c r="P150" s="100"/>
      <c r="Q150" s="101"/>
      <c r="R150" s="101"/>
      <c r="S150" s="102" t="str">
        <f t="shared" si="13"/>
        <v xml:space="preserve"> </v>
      </c>
      <c r="T150" s="104" t="str">
        <f t="shared" si="14"/>
        <v/>
      </c>
      <c r="U150" s="105" t="s">
        <v>131</v>
      </c>
      <c r="V150" s="149" t="str">
        <f>IF(H150=0," ",IF(E150="H",IF(AND(H150&gt;2006,H150&lt;2010),VLOOKUP(K150,Minimas!$A$15:$C$29,3),IF(AND(H150&gt;2009,H150&lt;2012),VLOOKUP(K150,Minimas!$A$15:$C$29,2),"ERREUR")),IF(AND(H150&gt;2006,H150&lt;2010),VLOOKUP(K150,Minimas!$H$15:J$29,3),IF(AND(H150&gt;2009,H150&lt;2012),VLOOKUP(K150,Minimas!$H$15:$J$29,2),"ERREUR"))))</f>
        <v xml:space="preserve"> </v>
      </c>
      <c r="W150" s="150" t="str">
        <f t="shared" si="15"/>
        <v/>
      </c>
      <c r="X150" s="42"/>
      <c r="Y150" s="42"/>
      <c r="Z150" s="42" t="str">
        <f t="shared" si="16"/>
        <v xml:space="preserve"> </v>
      </c>
      <c r="AA150" s="42" t="str">
        <f t="shared" si="17"/>
        <v xml:space="preserve"> </v>
      </c>
      <c r="AB150" s="162"/>
      <c r="AC150" s="162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</row>
    <row r="151" spans="2:107" s="5" customFormat="1" ht="30" customHeight="1" x14ac:dyDescent="0.2">
      <c r="B151" s="83"/>
      <c r="C151" s="86"/>
      <c r="D151" s="87"/>
      <c r="E151" s="89"/>
      <c r="F151" s="115"/>
      <c r="G151" s="116"/>
      <c r="H151" s="91"/>
      <c r="I151" s="94"/>
      <c r="J151" s="95"/>
      <c r="K151" s="81"/>
      <c r="L151" s="100"/>
      <c r="M151" s="101"/>
      <c r="N151" s="101"/>
      <c r="O151" s="102" t="str">
        <f t="shared" si="12"/>
        <v xml:space="preserve"> </v>
      </c>
      <c r="P151" s="100"/>
      <c r="Q151" s="101"/>
      <c r="R151" s="101"/>
      <c r="S151" s="102" t="str">
        <f t="shared" si="13"/>
        <v xml:space="preserve"> </v>
      </c>
      <c r="T151" s="104" t="str">
        <f t="shared" si="14"/>
        <v/>
      </c>
      <c r="U151" s="105" t="s">
        <v>131</v>
      </c>
      <c r="V151" s="149" t="str">
        <f>IF(H151=0," ",IF(E151="H",IF(AND(H151&gt;2006,H151&lt;2010),VLOOKUP(K151,Minimas!$A$15:$C$29,3),IF(AND(H151&gt;2009,H151&lt;2012),VLOOKUP(K151,Minimas!$A$15:$C$29,2),"ERREUR")),IF(AND(H151&gt;2006,H151&lt;2010),VLOOKUP(K151,Minimas!$H$15:J$29,3),IF(AND(H151&gt;2009,H151&lt;2012),VLOOKUP(K151,Minimas!$H$15:$J$29,2),"ERREUR"))))</f>
        <v xml:space="preserve"> </v>
      </c>
      <c r="W151" s="150" t="str">
        <f t="shared" si="15"/>
        <v/>
      </c>
      <c r="X151" s="42"/>
      <c r="Y151" s="42"/>
      <c r="Z151" s="42" t="str">
        <f t="shared" si="16"/>
        <v xml:space="preserve"> </v>
      </c>
      <c r="AA151" s="42" t="str">
        <f t="shared" si="17"/>
        <v xml:space="preserve"> </v>
      </c>
      <c r="AB151" s="162"/>
      <c r="AC151" s="162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</row>
    <row r="152" spans="2:107" s="5" customFormat="1" ht="30" customHeight="1" x14ac:dyDescent="0.2">
      <c r="B152" s="83"/>
      <c r="C152" s="86"/>
      <c r="D152" s="87"/>
      <c r="E152" s="89"/>
      <c r="F152" s="115"/>
      <c r="G152" s="116"/>
      <c r="H152" s="91"/>
      <c r="I152" s="94"/>
      <c r="J152" s="95"/>
      <c r="K152" s="81"/>
      <c r="L152" s="100"/>
      <c r="M152" s="101"/>
      <c r="N152" s="101"/>
      <c r="O152" s="102" t="str">
        <f t="shared" si="12"/>
        <v xml:space="preserve"> </v>
      </c>
      <c r="P152" s="100"/>
      <c r="Q152" s="101"/>
      <c r="R152" s="101"/>
      <c r="S152" s="102" t="str">
        <f t="shared" si="13"/>
        <v xml:space="preserve"> </v>
      </c>
      <c r="T152" s="104" t="str">
        <f t="shared" si="14"/>
        <v/>
      </c>
      <c r="U152" s="105" t="s">
        <v>131</v>
      </c>
      <c r="V152" s="149" t="str">
        <f>IF(H152=0," ",IF(E152="H",IF(AND(H152&gt;2006,H152&lt;2010),VLOOKUP(K152,Minimas!$A$15:$C$29,3),IF(AND(H152&gt;2009,H152&lt;2012),VLOOKUP(K152,Minimas!$A$15:$C$29,2),"ERREUR")),IF(AND(H152&gt;2006,H152&lt;2010),VLOOKUP(K152,Minimas!$H$15:J$29,3),IF(AND(H152&gt;2009,H152&lt;2012),VLOOKUP(K152,Minimas!$H$15:$J$29,2),"ERREUR"))))</f>
        <v xml:space="preserve"> </v>
      </c>
      <c r="W152" s="150" t="str">
        <f t="shared" si="15"/>
        <v/>
      </c>
      <c r="X152" s="42"/>
      <c r="Y152" s="42"/>
      <c r="Z152" s="42" t="str">
        <f t="shared" si="16"/>
        <v xml:space="preserve"> </v>
      </c>
      <c r="AA152" s="42" t="str">
        <f t="shared" si="17"/>
        <v xml:space="preserve"> </v>
      </c>
      <c r="AB152" s="162"/>
      <c r="AC152" s="162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</row>
    <row r="153" spans="2:107" s="5" customFormat="1" ht="30" customHeight="1" x14ac:dyDescent="0.2">
      <c r="B153" s="83"/>
      <c r="C153" s="86"/>
      <c r="D153" s="87"/>
      <c r="E153" s="89"/>
      <c r="F153" s="115"/>
      <c r="G153" s="116"/>
      <c r="H153" s="91"/>
      <c r="I153" s="94"/>
      <c r="J153" s="95"/>
      <c r="K153" s="81"/>
      <c r="L153" s="100"/>
      <c r="M153" s="101"/>
      <c r="N153" s="101"/>
      <c r="O153" s="102" t="str">
        <f t="shared" si="12"/>
        <v xml:space="preserve"> </v>
      </c>
      <c r="P153" s="100"/>
      <c r="Q153" s="101"/>
      <c r="R153" s="101"/>
      <c r="S153" s="102" t="str">
        <f t="shared" si="13"/>
        <v xml:space="preserve"> </v>
      </c>
      <c r="T153" s="104" t="str">
        <f t="shared" si="14"/>
        <v/>
      </c>
      <c r="U153" s="105" t="s">
        <v>131</v>
      </c>
      <c r="V153" s="149" t="str">
        <f>IF(H153=0," ",IF(E153="H",IF(AND(H153&gt;2006,H153&lt;2010),VLOOKUP(K153,Minimas!$A$15:$C$29,3),IF(AND(H153&gt;2009,H153&lt;2012),VLOOKUP(K153,Minimas!$A$15:$C$29,2),"ERREUR")),IF(AND(H153&gt;2006,H153&lt;2010),VLOOKUP(K153,Minimas!$H$15:J$29,3),IF(AND(H153&gt;2009,H153&lt;2012),VLOOKUP(K153,Minimas!$H$15:$J$29,2),"ERREUR"))))</f>
        <v xml:space="preserve"> </v>
      </c>
      <c r="W153" s="150" t="str">
        <f t="shared" si="15"/>
        <v/>
      </c>
      <c r="X153" s="42"/>
      <c r="Y153" s="42"/>
      <c r="Z153" s="42" t="str">
        <f t="shared" si="16"/>
        <v xml:space="preserve"> </v>
      </c>
      <c r="AA153" s="42" t="str">
        <f t="shared" si="17"/>
        <v xml:space="preserve"> </v>
      </c>
      <c r="AB153" s="162"/>
      <c r="AC153" s="162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</row>
    <row r="154" spans="2:107" s="5" customFormat="1" ht="30" customHeight="1" x14ac:dyDescent="0.2">
      <c r="B154" s="83"/>
      <c r="C154" s="86"/>
      <c r="D154" s="87"/>
      <c r="E154" s="89"/>
      <c r="F154" s="115"/>
      <c r="G154" s="116"/>
      <c r="H154" s="91"/>
      <c r="I154" s="94"/>
      <c r="J154" s="95"/>
      <c r="K154" s="81"/>
      <c r="L154" s="100"/>
      <c r="M154" s="101"/>
      <c r="N154" s="101"/>
      <c r="O154" s="102" t="str">
        <f t="shared" si="12"/>
        <v xml:space="preserve"> </v>
      </c>
      <c r="P154" s="100"/>
      <c r="Q154" s="101"/>
      <c r="R154" s="101"/>
      <c r="S154" s="102" t="str">
        <f t="shared" si="13"/>
        <v xml:space="preserve"> </v>
      </c>
      <c r="T154" s="104" t="str">
        <f t="shared" si="14"/>
        <v/>
      </c>
      <c r="U154" s="105" t="s">
        <v>131</v>
      </c>
      <c r="V154" s="149" t="str">
        <f>IF(H154=0," ",IF(E154="H",IF(AND(H154&gt;2006,H154&lt;2010),VLOOKUP(K154,Minimas!$A$15:$C$29,3),IF(AND(H154&gt;2009,H154&lt;2012),VLOOKUP(K154,Minimas!$A$15:$C$29,2),"ERREUR")),IF(AND(H154&gt;2006,H154&lt;2010),VLOOKUP(K154,Minimas!$H$15:J$29,3),IF(AND(H154&gt;2009,H154&lt;2012),VLOOKUP(K154,Minimas!$H$15:$J$29,2),"ERREUR"))))</f>
        <v xml:space="preserve"> </v>
      </c>
      <c r="W154" s="150" t="str">
        <f t="shared" si="15"/>
        <v/>
      </c>
      <c r="X154" s="42"/>
      <c r="Y154" s="42"/>
      <c r="Z154" s="42" t="str">
        <f t="shared" si="16"/>
        <v xml:space="preserve"> </v>
      </c>
      <c r="AA154" s="42" t="str">
        <f t="shared" si="17"/>
        <v xml:space="preserve"> </v>
      </c>
      <c r="AB154" s="162"/>
      <c r="AC154" s="162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</row>
    <row r="155" spans="2:107" s="5" customFormat="1" ht="30" customHeight="1" x14ac:dyDescent="0.2">
      <c r="B155" s="83"/>
      <c r="C155" s="86"/>
      <c r="D155" s="87"/>
      <c r="E155" s="89"/>
      <c r="F155" s="115"/>
      <c r="G155" s="116"/>
      <c r="H155" s="91"/>
      <c r="I155" s="94"/>
      <c r="J155" s="95"/>
      <c r="K155" s="81"/>
      <c r="L155" s="100"/>
      <c r="M155" s="101"/>
      <c r="N155" s="101"/>
      <c r="O155" s="102" t="str">
        <f t="shared" si="12"/>
        <v xml:space="preserve"> </v>
      </c>
      <c r="P155" s="100"/>
      <c r="Q155" s="101"/>
      <c r="R155" s="101"/>
      <c r="S155" s="102" t="str">
        <f t="shared" si="13"/>
        <v xml:space="preserve"> </v>
      </c>
      <c r="T155" s="104" t="str">
        <f t="shared" si="14"/>
        <v/>
      </c>
      <c r="U155" s="105" t="s">
        <v>131</v>
      </c>
      <c r="V155" s="149" t="str">
        <f>IF(H155=0," ",IF(E155="H",IF(AND(H155&gt;2006,H155&lt;2010),VLOOKUP(K155,Minimas!$A$15:$C$29,3),IF(AND(H155&gt;2009,H155&lt;2012),VLOOKUP(K155,Minimas!$A$15:$C$29,2),"ERREUR")),IF(AND(H155&gt;2006,H155&lt;2010),VLOOKUP(K155,Minimas!$H$15:J$29,3),IF(AND(H155&gt;2009,H155&lt;2012),VLOOKUP(K155,Minimas!$H$15:$J$29,2),"ERREUR"))))</f>
        <v xml:space="preserve"> </v>
      </c>
      <c r="W155" s="150" t="str">
        <f t="shared" si="15"/>
        <v/>
      </c>
      <c r="X155" s="42"/>
      <c r="Y155" s="42"/>
      <c r="Z155" s="42" t="str">
        <f t="shared" si="16"/>
        <v xml:space="preserve"> </v>
      </c>
      <c r="AA155" s="42" t="str">
        <f t="shared" si="17"/>
        <v xml:space="preserve"> </v>
      </c>
      <c r="AB155" s="162"/>
      <c r="AC155" s="162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</row>
    <row r="156" spans="2:107" s="5" customFormat="1" ht="30" customHeight="1" x14ac:dyDescent="0.2">
      <c r="B156" s="83"/>
      <c r="C156" s="86"/>
      <c r="D156" s="87"/>
      <c r="E156" s="89"/>
      <c r="F156" s="115"/>
      <c r="G156" s="116"/>
      <c r="H156" s="91"/>
      <c r="I156" s="94"/>
      <c r="J156" s="95"/>
      <c r="K156" s="81"/>
      <c r="L156" s="100"/>
      <c r="M156" s="101"/>
      <c r="N156" s="101"/>
      <c r="O156" s="102" t="str">
        <f t="shared" si="12"/>
        <v xml:space="preserve"> </v>
      </c>
      <c r="P156" s="100"/>
      <c r="Q156" s="101"/>
      <c r="R156" s="101"/>
      <c r="S156" s="102" t="str">
        <f t="shared" si="13"/>
        <v xml:space="preserve"> </v>
      </c>
      <c r="T156" s="104" t="str">
        <f t="shared" si="14"/>
        <v/>
      </c>
      <c r="U156" s="105" t="s">
        <v>131</v>
      </c>
      <c r="V156" s="149" t="str">
        <f>IF(H156=0," ",IF(E156="H",IF(AND(H156&gt;2006,H156&lt;2010),VLOOKUP(K156,Minimas!$A$15:$C$29,3),IF(AND(H156&gt;2009,H156&lt;2012),VLOOKUP(K156,Minimas!$A$15:$C$29,2),"ERREUR")),IF(AND(H156&gt;2006,H156&lt;2010),VLOOKUP(K156,Minimas!$H$15:J$29,3),IF(AND(H156&gt;2009,H156&lt;2012),VLOOKUP(K156,Minimas!$H$15:$J$29,2),"ERREUR"))))</f>
        <v xml:space="preserve"> </v>
      </c>
      <c r="W156" s="150" t="str">
        <f t="shared" si="15"/>
        <v/>
      </c>
      <c r="X156" s="42"/>
      <c r="Y156" s="42"/>
      <c r="Z156" s="42" t="str">
        <f t="shared" si="16"/>
        <v xml:space="preserve"> </v>
      </c>
      <c r="AA156" s="42" t="str">
        <f t="shared" si="17"/>
        <v xml:space="preserve"> </v>
      </c>
      <c r="AB156" s="162"/>
      <c r="AC156" s="162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</row>
    <row r="157" spans="2:107" s="5" customFormat="1" ht="30" customHeight="1" x14ac:dyDescent="0.2">
      <c r="B157" s="83"/>
      <c r="C157" s="86"/>
      <c r="D157" s="87"/>
      <c r="E157" s="89"/>
      <c r="F157" s="115"/>
      <c r="G157" s="116"/>
      <c r="H157" s="91"/>
      <c r="I157" s="94"/>
      <c r="J157" s="95"/>
      <c r="K157" s="81"/>
      <c r="L157" s="100"/>
      <c r="M157" s="101"/>
      <c r="N157" s="101"/>
      <c r="O157" s="102" t="str">
        <f t="shared" si="12"/>
        <v xml:space="preserve"> </v>
      </c>
      <c r="P157" s="100"/>
      <c r="Q157" s="101"/>
      <c r="R157" s="101"/>
      <c r="S157" s="102" t="str">
        <f t="shared" si="13"/>
        <v xml:space="preserve"> </v>
      </c>
      <c r="T157" s="104" t="str">
        <f t="shared" si="14"/>
        <v/>
      </c>
      <c r="U157" s="105" t="s">
        <v>131</v>
      </c>
      <c r="V157" s="149" t="str">
        <f>IF(H157=0," ",IF(E157="H",IF(AND(H157&gt;2006,H157&lt;2010),VLOOKUP(K157,Minimas!$A$15:$C$29,3),IF(AND(H157&gt;2009,H157&lt;2012),VLOOKUP(K157,Minimas!$A$15:$C$29,2),"ERREUR")),IF(AND(H157&gt;2006,H157&lt;2010),VLOOKUP(K157,Minimas!$H$15:J$29,3),IF(AND(H157&gt;2009,H157&lt;2012),VLOOKUP(K157,Minimas!$H$15:$J$29,2),"ERREUR"))))</f>
        <v xml:space="preserve"> </v>
      </c>
      <c r="W157" s="150" t="str">
        <f t="shared" si="15"/>
        <v/>
      </c>
      <c r="X157" s="42"/>
      <c r="Y157" s="42"/>
      <c r="Z157" s="42" t="str">
        <f t="shared" si="16"/>
        <v xml:space="preserve"> </v>
      </c>
      <c r="AA157" s="42" t="str">
        <f t="shared" si="17"/>
        <v xml:space="preserve"> </v>
      </c>
      <c r="AB157" s="162"/>
      <c r="AC157" s="162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</row>
    <row r="158" spans="2:107" s="5" customFormat="1" ht="30" customHeight="1" x14ac:dyDescent="0.2">
      <c r="B158" s="83"/>
      <c r="C158" s="86"/>
      <c r="D158" s="87"/>
      <c r="E158" s="89"/>
      <c r="F158" s="115"/>
      <c r="G158" s="116"/>
      <c r="H158" s="91"/>
      <c r="I158" s="94"/>
      <c r="J158" s="95"/>
      <c r="K158" s="81"/>
      <c r="L158" s="100"/>
      <c r="M158" s="101"/>
      <c r="N158" s="101"/>
      <c r="O158" s="102" t="str">
        <f t="shared" si="12"/>
        <v xml:space="preserve"> </v>
      </c>
      <c r="P158" s="100"/>
      <c r="Q158" s="101"/>
      <c r="R158" s="101"/>
      <c r="S158" s="102" t="str">
        <f t="shared" si="13"/>
        <v xml:space="preserve"> </v>
      </c>
      <c r="T158" s="104" t="str">
        <f t="shared" si="14"/>
        <v/>
      </c>
      <c r="U158" s="105" t="s">
        <v>131</v>
      </c>
      <c r="V158" s="149" t="str">
        <f>IF(H158=0," ",IF(E158="H",IF(AND(H158&gt;2006,H158&lt;2010),VLOOKUP(K158,Minimas!$A$15:$C$29,3),IF(AND(H158&gt;2009,H158&lt;2012),VLOOKUP(K158,Minimas!$A$15:$C$29,2),"ERREUR")),IF(AND(H158&gt;2006,H158&lt;2010),VLOOKUP(K158,Minimas!$H$15:J$29,3),IF(AND(H158&gt;2009,H158&lt;2012),VLOOKUP(K158,Minimas!$H$15:$J$29,2),"ERREUR"))))</f>
        <v xml:space="preserve"> </v>
      </c>
      <c r="W158" s="150" t="str">
        <f t="shared" si="15"/>
        <v/>
      </c>
      <c r="X158" s="42"/>
      <c r="Y158" s="42"/>
      <c r="Z158" s="42" t="str">
        <f t="shared" si="16"/>
        <v xml:space="preserve"> </v>
      </c>
      <c r="AA158" s="42" t="str">
        <f t="shared" si="17"/>
        <v xml:space="preserve"> </v>
      </c>
      <c r="AB158" s="162"/>
      <c r="AC158" s="162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</row>
    <row r="159" spans="2:107" s="5" customFormat="1" ht="30" customHeight="1" x14ac:dyDescent="0.2">
      <c r="B159" s="83"/>
      <c r="C159" s="86"/>
      <c r="D159" s="87"/>
      <c r="E159" s="89"/>
      <c r="F159" s="115"/>
      <c r="G159" s="116"/>
      <c r="H159" s="91"/>
      <c r="I159" s="94"/>
      <c r="J159" s="95"/>
      <c r="K159" s="81"/>
      <c r="L159" s="100"/>
      <c r="M159" s="101"/>
      <c r="N159" s="101"/>
      <c r="O159" s="102" t="str">
        <f t="shared" si="12"/>
        <v xml:space="preserve"> </v>
      </c>
      <c r="P159" s="100"/>
      <c r="Q159" s="101"/>
      <c r="R159" s="101"/>
      <c r="S159" s="102" t="str">
        <f t="shared" si="13"/>
        <v xml:space="preserve"> </v>
      </c>
      <c r="T159" s="104" t="str">
        <f t="shared" si="14"/>
        <v/>
      </c>
      <c r="U159" s="105" t="s">
        <v>131</v>
      </c>
      <c r="V159" s="149" t="str">
        <f>IF(H159=0," ",IF(E159="H",IF(AND(H159&gt;2006,H159&lt;2010),VLOOKUP(K159,Minimas!$A$15:$C$29,3),IF(AND(H159&gt;2009,H159&lt;2012),VLOOKUP(K159,Minimas!$A$15:$C$29,2),"ERREUR")),IF(AND(H159&gt;2006,H159&lt;2010),VLOOKUP(K159,Minimas!$H$15:J$29,3),IF(AND(H159&gt;2009,H159&lt;2012),VLOOKUP(K159,Minimas!$H$15:$J$29,2),"ERREUR"))))</f>
        <v xml:space="preserve"> </v>
      </c>
      <c r="W159" s="150" t="str">
        <f t="shared" si="15"/>
        <v/>
      </c>
      <c r="X159" s="42"/>
      <c r="Y159" s="42"/>
      <c r="Z159" s="42" t="str">
        <f t="shared" si="16"/>
        <v xml:space="preserve"> </v>
      </c>
      <c r="AA159" s="42" t="str">
        <f t="shared" si="17"/>
        <v xml:space="preserve"> </v>
      </c>
      <c r="AB159" s="162"/>
      <c r="AC159" s="162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</row>
    <row r="160" spans="2:107" s="5" customFormat="1" ht="30" customHeight="1" x14ac:dyDescent="0.2">
      <c r="B160" s="83"/>
      <c r="C160" s="86"/>
      <c r="D160" s="87"/>
      <c r="E160" s="89"/>
      <c r="F160" s="115"/>
      <c r="G160" s="116"/>
      <c r="H160" s="91"/>
      <c r="I160" s="94"/>
      <c r="J160" s="95"/>
      <c r="K160" s="81"/>
      <c r="L160" s="100"/>
      <c r="M160" s="101"/>
      <c r="N160" s="101"/>
      <c r="O160" s="102" t="str">
        <f t="shared" si="12"/>
        <v xml:space="preserve"> </v>
      </c>
      <c r="P160" s="100"/>
      <c r="Q160" s="101"/>
      <c r="R160" s="101"/>
      <c r="S160" s="102" t="str">
        <f t="shared" si="13"/>
        <v xml:space="preserve"> </v>
      </c>
      <c r="T160" s="104" t="str">
        <f t="shared" si="14"/>
        <v/>
      </c>
      <c r="U160" s="105" t="s">
        <v>131</v>
      </c>
      <c r="V160" s="149" t="str">
        <f>IF(H160=0," ",IF(E160="H",IF(AND(H160&gt;2006,H160&lt;2010),VLOOKUP(K160,Minimas!$A$15:$C$29,3),IF(AND(H160&gt;2009,H160&lt;2012),VLOOKUP(K160,Minimas!$A$15:$C$29,2),"ERREUR")),IF(AND(H160&gt;2006,H160&lt;2010),VLOOKUP(K160,Minimas!$H$15:J$29,3),IF(AND(H160&gt;2009,H160&lt;2012),VLOOKUP(K160,Minimas!$H$15:$J$29,2),"ERREUR"))))</f>
        <v xml:space="preserve"> </v>
      </c>
      <c r="W160" s="150" t="str">
        <f t="shared" si="15"/>
        <v/>
      </c>
      <c r="X160" s="42"/>
      <c r="Y160" s="42"/>
      <c r="Z160" s="42" t="str">
        <f t="shared" si="16"/>
        <v xml:space="preserve"> </v>
      </c>
      <c r="AA160" s="42" t="str">
        <f t="shared" si="17"/>
        <v xml:space="preserve"> </v>
      </c>
      <c r="AB160" s="162"/>
      <c r="AC160" s="162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</row>
    <row r="161" spans="2:107" s="5" customFormat="1" ht="30" customHeight="1" x14ac:dyDescent="0.2">
      <c r="B161" s="83"/>
      <c r="C161" s="86"/>
      <c r="D161" s="87"/>
      <c r="E161" s="89"/>
      <c r="F161" s="115"/>
      <c r="G161" s="116"/>
      <c r="H161" s="91"/>
      <c r="I161" s="94"/>
      <c r="J161" s="95"/>
      <c r="K161" s="81"/>
      <c r="L161" s="100"/>
      <c r="M161" s="101"/>
      <c r="N161" s="101"/>
      <c r="O161" s="102" t="str">
        <f t="shared" si="12"/>
        <v xml:space="preserve"> </v>
      </c>
      <c r="P161" s="100"/>
      <c r="Q161" s="101"/>
      <c r="R161" s="101"/>
      <c r="S161" s="102" t="str">
        <f t="shared" si="13"/>
        <v xml:space="preserve"> </v>
      </c>
      <c r="T161" s="104" t="str">
        <f t="shared" si="14"/>
        <v/>
      </c>
      <c r="U161" s="105" t="s">
        <v>131</v>
      </c>
      <c r="V161" s="149" t="str">
        <f>IF(H161=0," ",IF(E161="H",IF(AND(H161&gt;2006,H161&lt;2010),VLOOKUP(K161,Minimas!$A$15:$C$29,3),IF(AND(H161&gt;2009,H161&lt;2012),VLOOKUP(K161,Minimas!$A$15:$C$29,2),"ERREUR")),IF(AND(H161&gt;2006,H161&lt;2010),VLOOKUP(K161,Minimas!$H$15:J$29,3),IF(AND(H161&gt;2009,H161&lt;2012),VLOOKUP(K161,Minimas!$H$15:$J$29,2),"ERREUR"))))</f>
        <v xml:space="preserve"> </v>
      </c>
      <c r="W161" s="150" t="str">
        <f t="shared" si="15"/>
        <v/>
      </c>
      <c r="X161" s="42"/>
      <c r="Y161" s="42"/>
      <c r="Z161" s="42" t="str">
        <f t="shared" si="16"/>
        <v xml:space="preserve"> </v>
      </c>
      <c r="AA161" s="42" t="str">
        <f t="shared" si="17"/>
        <v xml:space="preserve"> </v>
      </c>
      <c r="AB161" s="162"/>
      <c r="AC161" s="162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</row>
    <row r="162" spans="2:107" s="5" customFormat="1" ht="30" customHeight="1" x14ac:dyDescent="0.2">
      <c r="B162" s="83"/>
      <c r="C162" s="86"/>
      <c r="D162" s="87"/>
      <c r="E162" s="89"/>
      <c r="F162" s="115"/>
      <c r="G162" s="116"/>
      <c r="H162" s="91"/>
      <c r="I162" s="94"/>
      <c r="J162" s="95"/>
      <c r="K162" s="81"/>
      <c r="L162" s="100"/>
      <c r="M162" s="101"/>
      <c r="N162" s="101"/>
      <c r="O162" s="102" t="str">
        <f t="shared" si="12"/>
        <v xml:space="preserve"> </v>
      </c>
      <c r="P162" s="100"/>
      <c r="Q162" s="101"/>
      <c r="R162" s="101"/>
      <c r="S162" s="102" t="str">
        <f t="shared" si="13"/>
        <v xml:space="preserve"> </v>
      </c>
      <c r="T162" s="104" t="str">
        <f t="shared" si="14"/>
        <v/>
      </c>
      <c r="U162" s="105" t="s">
        <v>131</v>
      </c>
      <c r="V162" s="149" t="str">
        <f>IF(H162=0," ",IF(E162="H",IF(AND(H162&gt;2006,H162&lt;2010),VLOOKUP(K162,Minimas!$A$15:$C$29,3),IF(AND(H162&gt;2009,H162&lt;2012),VLOOKUP(K162,Minimas!$A$15:$C$29,2),"ERREUR")),IF(AND(H162&gt;2006,H162&lt;2010),VLOOKUP(K162,Minimas!$H$15:J$29,3),IF(AND(H162&gt;2009,H162&lt;2012),VLOOKUP(K162,Minimas!$H$15:$J$29,2),"ERREUR"))))</f>
        <v xml:space="preserve"> </v>
      </c>
      <c r="W162" s="150" t="str">
        <f t="shared" si="15"/>
        <v/>
      </c>
      <c r="X162" s="42"/>
      <c r="Y162" s="42"/>
      <c r="Z162" s="42" t="str">
        <f t="shared" si="16"/>
        <v xml:space="preserve"> </v>
      </c>
      <c r="AA162" s="42" t="str">
        <f t="shared" si="17"/>
        <v xml:space="preserve"> </v>
      </c>
      <c r="AB162" s="162"/>
      <c r="AC162" s="162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</row>
    <row r="163" spans="2:107" s="5" customFormat="1" ht="30" customHeight="1" x14ac:dyDescent="0.2">
      <c r="B163" s="83"/>
      <c r="C163" s="86"/>
      <c r="D163" s="87"/>
      <c r="E163" s="89"/>
      <c r="F163" s="115"/>
      <c r="G163" s="116"/>
      <c r="H163" s="91"/>
      <c r="I163" s="94"/>
      <c r="J163" s="95"/>
      <c r="K163" s="81"/>
      <c r="L163" s="100"/>
      <c r="M163" s="101"/>
      <c r="N163" s="101"/>
      <c r="O163" s="102" t="str">
        <f t="shared" si="12"/>
        <v xml:space="preserve"> </v>
      </c>
      <c r="P163" s="100"/>
      <c r="Q163" s="101"/>
      <c r="R163" s="101"/>
      <c r="S163" s="102" t="str">
        <f t="shared" si="13"/>
        <v xml:space="preserve"> </v>
      </c>
      <c r="T163" s="104" t="str">
        <f t="shared" si="14"/>
        <v/>
      </c>
      <c r="U163" s="105" t="s">
        <v>131</v>
      </c>
      <c r="V163" s="149" t="str">
        <f>IF(H163=0," ",IF(E163="H",IF(AND(H163&gt;2006,H163&lt;2010),VLOOKUP(K163,Minimas!$A$15:$C$29,3),IF(AND(H163&gt;2009,H163&lt;2012),VLOOKUP(K163,Minimas!$A$15:$C$29,2),"ERREUR")),IF(AND(H163&gt;2006,H163&lt;2010),VLOOKUP(K163,Minimas!$H$15:J$29,3),IF(AND(H163&gt;2009,H163&lt;2012),VLOOKUP(K163,Minimas!$H$15:$J$29,2),"ERREUR"))))</f>
        <v xml:space="preserve"> </v>
      </c>
      <c r="W163" s="150" t="str">
        <f t="shared" si="15"/>
        <v/>
      </c>
      <c r="X163" s="42"/>
      <c r="Y163" s="42"/>
      <c r="Z163" s="42" t="str">
        <f t="shared" si="16"/>
        <v xml:space="preserve"> </v>
      </c>
      <c r="AA163" s="42" t="str">
        <f t="shared" si="17"/>
        <v xml:space="preserve"> </v>
      </c>
      <c r="AB163" s="162"/>
      <c r="AC163" s="162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</row>
    <row r="164" spans="2:107" s="5" customFormat="1" ht="30" customHeight="1" x14ac:dyDescent="0.2">
      <c r="B164" s="83"/>
      <c r="C164" s="86"/>
      <c r="D164" s="87"/>
      <c r="E164" s="89"/>
      <c r="F164" s="115"/>
      <c r="G164" s="116"/>
      <c r="H164" s="91"/>
      <c r="I164" s="94"/>
      <c r="J164" s="95"/>
      <c r="K164" s="81"/>
      <c r="L164" s="100"/>
      <c r="M164" s="101"/>
      <c r="N164" s="101"/>
      <c r="O164" s="102" t="str">
        <f t="shared" si="12"/>
        <v xml:space="preserve"> </v>
      </c>
      <c r="P164" s="100"/>
      <c r="Q164" s="101"/>
      <c r="R164" s="101"/>
      <c r="S164" s="102" t="str">
        <f t="shared" si="13"/>
        <v xml:space="preserve"> </v>
      </c>
      <c r="T164" s="104" t="str">
        <f t="shared" si="14"/>
        <v/>
      </c>
      <c r="U164" s="105" t="s">
        <v>131</v>
      </c>
      <c r="V164" s="149" t="str">
        <f>IF(H164=0," ",IF(E164="H",IF(AND(H164&gt;2006,H164&lt;2010),VLOOKUP(K164,Minimas!$A$15:$C$29,3),IF(AND(H164&gt;2009,H164&lt;2012),VLOOKUP(K164,Minimas!$A$15:$C$29,2),"ERREUR")),IF(AND(H164&gt;2006,H164&lt;2010),VLOOKUP(K164,Minimas!$H$15:J$29,3),IF(AND(H164&gt;2009,H164&lt;2012),VLOOKUP(K164,Minimas!$H$15:$J$29,2),"ERREUR"))))</f>
        <v xml:space="preserve"> </v>
      </c>
      <c r="W164" s="150" t="str">
        <f t="shared" si="15"/>
        <v/>
      </c>
      <c r="X164" s="42"/>
      <c r="Y164" s="42"/>
      <c r="Z164" s="42" t="str">
        <f t="shared" si="16"/>
        <v xml:space="preserve"> </v>
      </c>
      <c r="AA164" s="42" t="str">
        <f t="shared" si="17"/>
        <v xml:space="preserve"> </v>
      </c>
      <c r="AB164" s="162"/>
      <c r="AC164" s="162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</row>
    <row r="165" spans="2:107" s="5" customFormat="1" ht="30" customHeight="1" x14ac:dyDescent="0.2">
      <c r="B165" s="83"/>
      <c r="C165" s="86"/>
      <c r="D165" s="87"/>
      <c r="E165" s="89"/>
      <c r="F165" s="115"/>
      <c r="G165" s="116"/>
      <c r="H165" s="91"/>
      <c r="I165" s="94"/>
      <c r="J165" s="95"/>
      <c r="K165" s="81"/>
      <c r="L165" s="100"/>
      <c r="M165" s="101"/>
      <c r="N165" s="101"/>
      <c r="O165" s="102" t="str">
        <f t="shared" si="12"/>
        <v xml:space="preserve"> </v>
      </c>
      <c r="P165" s="100"/>
      <c r="Q165" s="101"/>
      <c r="R165" s="101"/>
      <c r="S165" s="102" t="str">
        <f t="shared" si="13"/>
        <v xml:space="preserve"> </v>
      </c>
      <c r="T165" s="104" t="str">
        <f t="shared" si="14"/>
        <v/>
      </c>
      <c r="U165" s="105" t="s">
        <v>131</v>
      </c>
      <c r="V165" s="149" t="str">
        <f>IF(H165=0," ",IF(E165="H",IF(AND(H165&gt;2006,H165&lt;2010),VLOOKUP(K165,Minimas!$A$15:$C$29,3),IF(AND(H165&gt;2009,H165&lt;2012),VLOOKUP(K165,Minimas!$A$15:$C$29,2),"ERREUR")),IF(AND(H165&gt;2006,H165&lt;2010),VLOOKUP(K165,Minimas!$H$15:J$29,3),IF(AND(H165&gt;2009,H165&lt;2012),VLOOKUP(K165,Minimas!$H$15:$J$29,2),"ERREUR"))))</f>
        <v xml:space="preserve"> </v>
      </c>
      <c r="W165" s="150" t="str">
        <f t="shared" si="15"/>
        <v/>
      </c>
      <c r="X165" s="42"/>
      <c r="Y165" s="42"/>
      <c r="Z165" s="42" t="str">
        <f t="shared" si="16"/>
        <v xml:space="preserve"> </v>
      </c>
      <c r="AA165" s="42" t="str">
        <f t="shared" si="17"/>
        <v xml:space="preserve"> </v>
      </c>
      <c r="AB165" s="162"/>
      <c r="AC165" s="162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</row>
    <row r="166" spans="2:107" s="5" customFormat="1" ht="30" customHeight="1" x14ac:dyDescent="0.2">
      <c r="B166" s="83"/>
      <c r="C166" s="86"/>
      <c r="D166" s="87"/>
      <c r="E166" s="89"/>
      <c r="F166" s="115"/>
      <c r="G166" s="116"/>
      <c r="H166" s="91"/>
      <c r="I166" s="94"/>
      <c r="J166" s="95"/>
      <c r="K166" s="81"/>
      <c r="L166" s="100"/>
      <c r="M166" s="101"/>
      <c r="N166" s="101"/>
      <c r="O166" s="102" t="str">
        <f t="shared" si="12"/>
        <v xml:space="preserve"> </v>
      </c>
      <c r="P166" s="100"/>
      <c r="Q166" s="101"/>
      <c r="R166" s="101"/>
      <c r="S166" s="102" t="str">
        <f t="shared" si="13"/>
        <v xml:space="preserve"> </v>
      </c>
      <c r="T166" s="104" t="str">
        <f t="shared" si="14"/>
        <v/>
      </c>
      <c r="U166" s="105" t="s">
        <v>131</v>
      </c>
      <c r="V166" s="149" t="str">
        <f>IF(H166=0," ",IF(E166="H",IF(AND(H166&gt;2006,H166&lt;2010),VLOOKUP(K166,Minimas!$A$15:$C$29,3),IF(AND(H166&gt;2009,H166&lt;2012),VLOOKUP(K166,Minimas!$A$15:$C$29,2),"ERREUR")),IF(AND(H166&gt;2006,H166&lt;2010),VLOOKUP(K166,Minimas!$H$15:J$29,3),IF(AND(H166&gt;2009,H166&lt;2012),VLOOKUP(K166,Minimas!$H$15:$J$29,2),"ERREUR"))))</f>
        <v xml:space="preserve"> </v>
      </c>
      <c r="W166" s="150" t="str">
        <f t="shared" si="15"/>
        <v/>
      </c>
      <c r="X166" s="42"/>
      <c r="Y166" s="42"/>
      <c r="Z166" s="42" t="str">
        <f t="shared" si="16"/>
        <v xml:space="preserve"> </v>
      </c>
      <c r="AA166" s="42" t="str">
        <f t="shared" si="17"/>
        <v xml:space="preserve"> </v>
      </c>
      <c r="AB166" s="162"/>
      <c r="AC166" s="162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2:107" s="5" customFormat="1" ht="30" customHeight="1" x14ac:dyDescent="0.2">
      <c r="B167" s="83"/>
      <c r="C167" s="86"/>
      <c r="D167" s="87"/>
      <c r="E167" s="89"/>
      <c r="F167" s="115"/>
      <c r="G167" s="116"/>
      <c r="H167" s="91"/>
      <c r="I167" s="94"/>
      <c r="J167" s="95"/>
      <c r="K167" s="81"/>
      <c r="L167" s="100"/>
      <c r="M167" s="101"/>
      <c r="N167" s="101"/>
      <c r="O167" s="102" t="str">
        <f t="shared" si="12"/>
        <v xml:space="preserve"> </v>
      </c>
      <c r="P167" s="100"/>
      <c r="Q167" s="101"/>
      <c r="R167" s="101"/>
      <c r="S167" s="102" t="str">
        <f t="shared" si="13"/>
        <v xml:space="preserve"> </v>
      </c>
      <c r="T167" s="104" t="str">
        <f t="shared" si="14"/>
        <v/>
      </c>
      <c r="U167" s="105" t="s">
        <v>131</v>
      </c>
      <c r="V167" s="149" t="str">
        <f>IF(H167=0," ",IF(E167="H",IF(AND(H167&gt;2006,H167&lt;2010),VLOOKUP(K167,Minimas!$A$15:$C$29,3),IF(AND(H167&gt;2009,H167&lt;2012),VLOOKUP(K167,Minimas!$A$15:$C$29,2),"ERREUR")),IF(AND(H167&gt;2006,H167&lt;2010),VLOOKUP(K167,Minimas!$H$15:J$29,3),IF(AND(H167&gt;2009,H167&lt;2012),VLOOKUP(K167,Minimas!$H$15:$J$29,2),"ERREUR"))))</f>
        <v xml:space="preserve"> </v>
      </c>
      <c r="W167" s="150" t="str">
        <f t="shared" si="15"/>
        <v/>
      </c>
      <c r="X167" s="42"/>
      <c r="Y167" s="42"/>
      <c r="Z167" s="42" t="str">
        <f t="shared" si="16"/>
        <v xml:space="preserve"> </v>
      </c>
      <c r="AA167" s="42" t="str">
        <f t="shared" si="17"/>
        <v xml:space="preserve"> </v>
      </c>
      <c r="AB167" s="162"/>
      <c r="AC167" s="162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2:107" s="5" customFormat="1" ht="30" customHeight="1" x14ac:dyDescent="0.2">
      <c r="B168" s="83"/>
      <c r="C168" s="86"/>
      <c r="D168" s="87"/>
      <c r="E168" s="89"/>
      <c r="F168" s="115"/>
      <c r="G168" s="116"/>
      <c r="H168" s="91"/>
      <c r="I168" s="94"/>
      <c r="J168" s="95"/>
      <c r="K168" s="81"/>
      <c r="L168" s="100"/>
      <c r="M168" s="101"/>
      <c r="N168" s="101"/>
      <c r="O168" s="102" t="str">
        <f t="shared" si="12"/>
        <v xml:space="preserve"> </v>
      </c>
      <c r="P168" s="100"/>
      <c r="Q168" s="101"/>
      <c r="R168" s="101"/>
      <c r="S168" s="102" t="str">
        <f t="shared" si="13"/>
        <v xml:space="preserve"> </v>
      </c>
      <c r="T168" s="104" t="str">
        <f t="shared" si="14"/>
        <v/>
      </c>
      <c r="U168" s="105" t="s">
        <v>131</v>
      </c>
      <c r="V168" s="149" t="str">
        <f>IF(H168=0," ",IF(E168="H",IF(AND(H168&gt;2006,H168&lt;2010),VLOOKUP(K168,Minimas!$A$15:$C$29,3),IF(AND(H168&gt;2009,H168&lt;2012),VLOOKUP(K168,Minimas!$A$15:$C$29,2),"ERREUR")),IF(AND(H168&gt;2006,H168&lt;2010),VLOOKUP(K168,Minimas!$H$15:J$29,3),IF(AND(H168&gt;2009,H168&lt;2012),VLOOKUP(K168,Minimas!$H$15:$J$29,2),"ERREUR"))))</f>
        <v xml:space="preserve"> </v>
      </c>
      <c r="W168" s="150" t="str">
        <f t="shared" si="15"/>
        <v/>
      </c>
      <c r="X168" s="42"/>
      <c r="Y168" s="42"/>
      <c r="Z168" s="42" t="str">
        <f t="shared" si="16"/>
        <v xml:space="preserve"> </v>
      </c>
      <c r="AA168" s="42" t="str">
        <f t="shared" si="17"/>
        <v xml:space="preserve"> </v>
      </c>
      <c r="AB168" s="162"/>
      <c r="AC168" s="162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2:107" s="5" customFormat="1" ht="30" customHeight="1" x14ac:dyDescent="0.2">
      <c r="B169" s="83"/>
      <c r="C169" s="86"/>
      <c r="D169" s="87"/>
      <c r="E169" s="89"/>
      <c r="F169" s="115"/>
      <c r="G169" s="116"/>
      <c r="H169" s="91"/>
      <c r="I169" s="94"/>
      <c r="J169" s="95"/>
      <c r="K169" s="81"/>
      <c r="L169" s="100"/>
      <c r="M169" s="101"/>
      <c r="N169" s="101"/>
      <c r="O169" s="102" t="str">
        <f t="shared" si="12"/>
        <v xml:space="preserve"> </v>
      </c>
      <c r="P169" s="100"/>
      <c r="Q169" s="101"/>
      <c r="R169" s="101"/>
      <c r="S169" s="102" t="str">
        <f t="shared" si="13"/>
        <v xml:space="preserve"> </v>
      </c>
      <c r="T169" s="104" t="str">
        <f t="shared" si="14"/>
        <v/>
      </c>
      <c r="U169" s="105" t="s">
        <v>131</v>
      </c>
      <c r="V169" s="149" t="str">
        <f>IF(H169=0," ",IF(E169="H",IF(AND(H169&gt;2006,H169&lt;2010),VLOOKUP(K169,Minimas!$A$15:$C$29,3),IF(AND(H169&gt;2009,H169&lt;2012),VLOOKUP(K169,Minimas!$A$15:$C$29,2),"ERREUR")),IF(AND(H169&gt;2006,H169&lt;2010),VLOOKUP(K169,Minimas!$H$15:J$29,3),IF(AND(H169&gt;2009,H169&lt;2012),VLOOKUP(K169,Minimas!$H$15:$J$29,2),"ERREUR"))))</f>
        <v xml:space="preserve"> </v>
      </c>
      <c r="W169" s="150" t="str">
        <f t="shared" si="15"/>
        <v/>
      </c>
      <c r="X169" s="42"/>
      <c r="Y169" s="42"/>
      <c r="Z169" s="42" t="str">
        <f t="shared" si="16"/>
        <v xml:space="preserve"> </v>
      </c>
      <c r="AA169" s="42" t="str">
        <f t="shared" si="17"/>
        <v xml:space="preserve"> </v>
      </c>
      <c r="AB169" s="162"/>
      <c r="AC169" s="162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</row>
    <row r="170" spans="2:107" s="5" customFormat="1" ht="30" customHeight="1" x14ac:dyDescent="0.2">
      <c r="B170" s="83"/>
      <c r="C170" s="86"/>
      <c r="D170" s="87"/>
      <c r="E170" s="89"/>
      <c r="F170" s="115"/>
      <c r="G170" s="116"/>
      <c r="H170" s="91"/>
      <c r="I170" s="94"/>
      <c r="J170" s="95"/>
      <c r="K170" s="81"/>
      <c r="L170" s="100"/>
      <c r="M170" s="101"/>
      <c r="N170" s="101"/>
      <c r="O170" s="102" t="str">
        <f t="shared" si="12"/>
        <v xml:space="preserve"> </v>
      </c>
      <c r="P170" s="100"/>
      <c r="Q170" s="101"/>
      <c r="R170" s="101"/>
      <c r="S170" s="102" t="str">
        <f t="shared" si="13"/>
        <v xml:space="preserve"> </v>
      </c>
      <c r="T170" s="104" t="str">
        <f t="shared" si="14"/>
        <v/>
      </c>
      <c r="U170" s="105" t="s">
        <v>131</v>
      </c>
      <c r="V170" s="149" t="str">
        <f>IF(H170=0," ",IF(E170="H",IF(AND(H170&gt;2006,H170&lt;2010),VLOOKUP(K170,Minimas!$A$15:$C$29,3),IF(AND(H170&gt;2009,H170&lt;2012),VLOOKUP(K170,Minimas!$A$15:$C$29,2),"ERREUR")),IF(AND(H170&gt;2006,H170&lt;2010),VLOOKUP(K170,Minimas!$H$15:J$29,3),IF(AND(H170&gt;2009,H170&lt;2012),VLOOKUP(K170,Minimas!$H$15:$J$29,2),"ERREUR"))))</f>
        <v xml:space="preserve"> </v>
      </c>
      <c r="W170" s="150" t="str">
        <f t="shared" si="15"/>
        <v/>
      </c>
      <c r="X170" s="42"/>
      <c r="Y170" s="42"/>
      <c r="Z170" s="42" t="str">
        <f t="shared" si="16"/>
        <v xml:space="preserve"> </v>
      </c>
      <c r="AA170" s="42" t="str">
        <f t="shared" si="17"/>
        <v xml:space="preserve"> </v>
      </c>
      <c r="AB170" s="162"/>
      <c r="AC170" s="162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</row>
    <row r="171" spans="2:107" s="5" customFormat="1" ht="30" customHeight="1" x14ac:dyDescent="0.2">
      <c r="B171" s="83"/>
      <c r="C171" s="86"/>
      <c r="D171" s="87"/>
      <c r="E171" s="89"/>
      <c r="F171" s="115"/>
      <c r="G171" s="116"/>
      <c r="H171" s="91"/>
      <c r="I171" s="94"/>
      <c r="J171" s="95"/>
      <c r="K171" s="81"/>
      <c r="L171" s="100"/>
      <c r="M171" s="101"/>
      <c r="N171" s="101"/>
      <c r="O171" s="102" t="str">
        <f t="shared" si="12"/>
        <v xml:space="preserve"> </v>
      </c>
      <c r="P171" s="100"/>
      <c r="Q171" s="101"/>
      <c r="R171" s="101"/>
      <c r="S171" s="102" t="str">
        <f t="shared" si="13"/>
        <v xml:space="preserve"> </v>
      </c>
      <c r="T171" s="104" t="str">
        <f t="shared" si="14"/>
        <v/>
      </c>
      <c r="U171" s="105" t="s">
        <v>131</v>
      </c>
      <c r="V171" s="149" t="str">
        <f>IF(H171=0," ",IF(E171="H",IF(AND(H171&gt;2006,H171&lt;2010),VLOOKUP(K171,Minimas!$A$15:$C$29,3),IF(AND(H171&gt;2009,H171&lt;2012),VLOOKUP(K171,Minimas!$A$15:$C$29,2),"ERREUR")),IF(AND(H171&gt;2006,H171&lt;2010),VLOOKUP(K171,Minimas!$H$15:J$29,3),IF(AND(H171&gt;2009,H171&lt;2012),VLOOKUP(K171,Minimas!$H$15:$J$29,2),"ERREUR"))))</f>
        <v xml:space="preserve"> </v>
      </c>
      <c r="W171" s="150" t="str">
        <f t="shared" si="15"/>
        <v/>
      </c>
      <c r="X171" s="42"/>
      <c r="Y171" s="42"/>
      <c r="Z171" s="42" t="str">
        <f t="shared" si="16"/>
        <v xml:space="preserve"> </v>
      </c>
      <c r="AA171" s="42" t="str">
        <f t="shared" si="17"/>
        <v xml:space="preserve"> </v>
      </c>
      <c r="AB171" s="162"/>
      <c r="AC171" s="162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2:107" s="5" customFormat="1" ht="30" customHeight="1" x14ac:dyDescent="0.2">
      <c r="B172" s="83"/>
      <c r="C172" s="86"/>
      <c r="D172" s="87"/>
      <c r="E172" s="89"/>
      <c r="F172" s="115"/>
      <c r="G172" s="116"/>
      <c r="H172" s="91"/>
      <c r="I172" s="94"/>
      <c r="J172" s="95"/>
      <c r="K172" s="81"/>
      <c r="L172" s="100"/>
      <c r="M172" s="101"/>
      <c r="N172" s="101"/>
      <c r="O172" s="102" t="str">
        <f t="shared" si="12"/>
        <v xml:space="preserve"> </v>
      </c>
      <c r="P172" s="100"/>
      <c r="Q172" s="101"/>
      <c r="R172" s="101"/>
      <c r="S172" s="102" t="str">
        <f t="shared" si="13"/>
        <v xml:space="preserve"> </v>
      </c>
      <c r="T172" s="104" t="str">
        <f t="shared" si="14"/>
        <v/>
      </c>
      <c r="U172" s="105" t="s">
        <v>131</v>
      </c>
      <c r="V172" s="149" t="str">
        <f>IF(H172=0," ",IF(E172="H",IF(AND(H172&gt;2006,H172&lt;2010),VLOOKUP(K172,Minimas!$A$15:$C$29,3),IF(AND(H172&gt;2009,H172&lt;2012),VLOOKUP(K172,Minimas!$A$15:$C$29,2),"ERREUR")),IF(AND(H172&gt;2006,H172&lt;2010),VLOOKUP(K172,Minimas!$H$15:J$29,3),IF(AND(H172&gt;2009,H172&lt;2012),VLOOKUP(K172,Minimas!$H$15:$J$29,2),"ERREUR"))))</f>
        <v xml:space="preserve"> </v>
      </c>
      <c r="W172" s="150" t="str">
        <f t="shared" si="15"/>
        <v/>
      </c>
      <c r="X172" s="42"/>
      <c r="Y172" s="42"/>
      <c r="Z172" s="42" t="str">
        <f t="shared" si="16"/>
        <v xml:space="preserve"> </v>
      </c>
      <c r="AA172" s="42" t="str">
        <f t="shared" si="17"/>
        <v xml:space="preserve"> </v>
      </c>
      <c r="AB172" s="162"/>
      <c r="AC172" s="162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</row>
    <row r="173" spans="2:107" s="5" customFormat="1" ht="30" customHeight="1" x14ac:dyDescent="0.2">
      <c r="B173" s="83"/>
      <c r="C173" s="86"/>
      <c r="D173" s="87"/>
      <c r="E173" s="89"/>
      <c r="F173" s="115"/>
      <c r="G173" s="116"/>
      <c r="H173" s="91"/>
      <c r="I173" s="94"/>
      <c r="J173" s="95"/>
      <c r="K173" s="81"/>
      <c r="L173" s="100"/>
      <c r="M173" s="101"/>
      <c r="N173" s="101"/>
      <c r="O173" s="102" t="str">
        <f t="shared" si="12"/>
        <v xml:space="preserve"> </v>
      </c>
      <c r="P173" s="100"/>
      <c r="Q173" s="101"/>
      <c r="R173" s="101"/>
      <c r="S173" s="102" t="str">
        <f t="shared" si="13"/>
        <v xml:space="preserve"> </v>
      </c>
      <c r="T173" s="104" t="str">
        <f t="shared" si="14"/>
        <v/>
      </c>
      <c r="U173" s="105" t="s">
        <v>131</v>
      </c>
      <c r="V173" s="149" t="str">
        <f>IF(H173=0," ",IF(E173="H",IF(AND(H173&gt;2006,H173&lt;2010),VLOOKUP(K173,Minimas!$A$15:$C$29,3),IF(AND(H173&gt;2009,H173&lt;2012),VLOOKUP(K173,Minimas!$A$15:$C$29,2),"ERREUR")),IF(AND(H173&gt;2006,H173&lt;2010),VLOOKUP(K173,Minimas!$H$15:J$29,3),IF(AND(H173&gt;2009,H173&lt;2012),VLOOKUP(K173,Minimas!$H$15:$J$29,2),"ERREUR"))))</f>
        <v xml:space="preserve"> </v>
      </c>
      <c r="W173" s="150" t="str">
        <f t="shared" si="15"/>
        <v/>
      </c>
      <c r="X173" s="42"/>
      <c r="Y173" s="42"/>
      <c r="Z173" s="42" t="str">
        <f t="shared" si="16"/>
        <v xml:space="preserve"> </v>
      </c>
      <c r="AA173" s="42" t="str">
        <f t="shared" si="17"/>
        <v xml:space="preserve"> </v>
      </c>
      <c r="AB173" s="162"/>
      <c r="AC173" s="162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</row>
    <row r="174" spans="2:107" s="5" customFormat="1" ht="30" customHeight="1" x14ac:dyDescent="0.2">
      <c r="B174" s="83"/>
      <c r="C174" s="86"/>
      <c r="D174" s="87"/>
      <c r="E174" s="89"/>
      <c r="F174" s="115"/>
      <c r="G174" s="116"/>
      <c r="H174" s="91"/>
      <c r="I174" s="94"/>
      <c r="J174" s="95"/>
      <c r="K174" s="81"/>
      <c r="L174" s="100"/>
      <c r="M174" s="101"/>
      <c r="N174" s="101"/>
      <c r="O174" s="102" t="str">
        <f t="shared" si="12"/>
        <v xml:space="preserve"> </v>
      </c>
      <c r="P174" s="100"/>
      <c r="Q174" s="101"/>
      <c r="R174" s="101"/>
      <c r="S174" s="102" t="str">
        <f t="shared" si="13"/>
        <v xml:space="preserve"> </v>
      </c>
      <c r="T174" s="104" t="str">
        <f t="shared" si="14"/>
        <v/>
      </c>
      <c r="U174" s="105" t="s">
        <v>131</v>
      </c>
      <c r="V174" s="149" t="str">
        <f>IF(H174=0," ",IF(E174="H",IF(AND(H174&gt;2006,H174&lt;2010),VLOOKUP(K174,Minimas!$A$15:$C$29,3),IF(AND(H174&gt;2009,H174&lt;2012),VLOOKUP(K174,Minimas!$A$15:$C$29,2),"ERREUR")),IF(AND(H174&gt;2006,H174&lt;2010),VLOOKUP(K174,Minimas!$H$15:J$29,3),IF(AND(H174&gt;2009,H174&lt;2012),VLOOKUP(K174,Minimas!$H$15:$J$29,2),"ERREUR"))))</f>
        <v xml:space="preserve"> </v>
      </c>
      <c r="W174" s="150" t="str">
        <f t="shared" si="15"/>
        <v/>
      </c>
      <c r="X174" s="42"/>
      <c r="Y174" s="42"/>
      <c r="Z174" s="42" t="str">
        <f t="shared" si="16"/>
        <v xml:space="preserve"> </v>
      </c>
      <c r="AA174" s="42" t="str">
        <f t="shared" si="17"/>
        <v xml:space="preserve"> </v>
      </c>
      <c r="AB174" s="162"/>
      <c r="AC174" s="162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</row>
    <row r="175" spans="2:107" s="5" customFormat="1" ht="30" customHeight="1" x14ac:dyDescent="0.2">
      <c r="B175" s="83"/>
      <c r="C175" s="86"/>
      <c r="D175" s="87"/>
      <c r="E175" s="89"/>
      <c r="F175" s="115"/>
      <c r="G175" s="116"/>
      <c r="H175" s="91"/>
      <c r="I175" s="94"/>
      <c r="J175" s="95"/>
      <c r="K175" s="81"/>
      <c r="L175" s="100"/>
      <c r="M175" s="101"/>
      <c r="N175" s="101"/>
      <c r="O175" s="102" t="str">
        <f t="shared" si="12"/>
        <v xml:space="preserve"> </v>
      </c>
      <c r="P175" s="100"/>
      <c r="Q175" s="101"/>
      <c r="R175" s="101"/>
      <c r="S175" s="102" t="str">
        <f t="shared" si="13"/>
        <v xml:space="preserve"> </v>
      </c>
      <c r="T175" s="104" t="str">
        <f t="shared" si="14"/>
        <v/>
      </c>
      <c r="U175" s="105" t="s">
        <v>131</v>
      </c>
      <c r="V175" s="149" t="str">
        <f>IF(H175=0," ",IF(E175="H",IF(AND(H175&gt;2006,H175&lt;2010),VLOOKUP(K175,Minimas!$A$15:$C$29,3),IF(AND(H175&gt;2009,H175&lt;2012),VLOOKUP(K175,Minimas!$A$15:$C$29,2),"ERREUR")),IF(AND(H175&gt;2006,H175&lt;2010),VLOOKUP(K175,Minimas!$H$15:J$29,3),IF(AND(H175&gt;2009,H175&lt;2012),VLOOKUP(K175,Minimas!$H$15:$J$29,2),"ERREUR"))))</f>
        <v xml:space="preserve"> </v>
      </c>
      <c r="W175" s="150" t="str">
        <f t="shared" si="15"/>
        <v/>
      </c>
      <c r="X175" s="42"/>
      <c r="Y175" s="42"/>
      <c r="Z175" s="42" t="str">
        <f t="shared" si="16"/>
        <v xml:space="preserve"> </v>
      </c>
      <c r="AA175" s="42" t="str">
        <f t="shared" si="17"/>
        <v xml:space="preserve"> </v>
      </c>
      <c r="AB175" s="162"/>
      <c r="AC175" s="162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</row>
    <row r="176" spans="2:107" s="5" customFormat="1" ht="30" customHeight="1" x14ac:dyDescent="0.2">
      <c r="B176" s="83"/>
      <c r="C176" s="86"/>
      <c r="D176" s="87"/>
      <c r="E176" s="89"/>
      <c r="F176" s="115"/>
      <c r="G176" s="116"/>
      <c r="H176" s="91"/>
      <c r="I176" s="94"/>
      <c r="J176" s="95"/>
      <c r="K176" s="81"/>
      <c r="L176" s="100"/>
      <c r="M176" s="101"/>
      <c r="N176" s="101"/>
      <c r="O176" s="102" t="str">
        <f t="shared" si="12"/>
        <v xml:space="preserve"> </v>
      </c>
      <c r="P176" s="100"/>
      <c r="Q176" s="101"/>
      <c r="R176" s="101"/>
      <c r="S176" s="102" t="str">
        <f t="shared" si="13"/>
        <v xml:space="preserve"> </v>
      </c>
      <c r="T176" s="104" t="str">
        <f t="shared" si="14"/>
        <v/>
      </c>
      <c r="U176" s="105" t="s">
        <v>131</v>
      </c>
      <c r="V176" s="149" t="str">
        <f>IF(H176=0," ",IF(E176="H",IF(AND(H176&gt;2006,H176&lt;2010),VLOOKUP(K176,Minimas!$A$15:$C$29,3),IF(AND(H176&gt;2009,H176&lt;2012),VLOOKUP(K176,Minimas!$A$15:$C$29,2),"ERREUR")),IF(AND(H176&gt;2006,H176&lt;2010),VLOOKUP(K176,Minimas!$H$15:J$29,3),IF(AND(H176&gt;2009,H176&lt;2012),VLOOKUP(K176,Minimas!$H$15:$J$29,2),"ERREUR"))))</f>
        <v xml:space="preserve"> </v>
      </c>
      <c r="W176" s="150" t="str">
        <f t="shared" si="15"/>
        <v/>
      </c>
      <c r="X176" s="42"/>
      <c r="Y176" s="42"/>
      <c r="Z176" s="42" t="str">
        <f t="shared" si="16"/>
        <v xml:space="preserve"> </v>
      </c>
      <c r="AA176" s="42" t="str">
        <f t="shared" si="17"/>
        <v xml:space="preserve"> </v>
      </c>
      <c r="AB176" s="162"/>
      <c r="AC176" s="162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</row>
    <row r="177" spans="2:107" s="5" customFormat="1" ht="30" customHeight="1" x14ac:dyDescent="0.2">
      <c r="B177" s="83"/>
      <c r="C177" s="86"/>
      <c r="D177" s="87"/>
      <c r="E177" s="89"/>
      <c r="F177" s="115"/>
      <c r="G177" s="116"/>
      <c r="H177" s="91"/>
      <c r="I177" s="94"/>
      <c r="J177" s="95"/>
      <c r="K177" s="81"/>
      <c r="L177" s="100"/>
      <c r="M177" s="101"/>
      <c r="N177" s="101"/>
      <c r="O177" s="102" t="str">
        <f t="shared" si="12"/>
        <v xml:space="preserve"> </v>
      </c>
      <c r="P177" s="100"/>
      <c r="Q177" s="101"/>
      <c r="R177" s="101"/>
      <c r="S177" s="102" t="str">
        <f t="shared" si="13"/>
        <v xml:space="preserve"> </v>
      </c>
      <c r="T177" s="104" t="str">
        <f t="shared" si="14"/>
        <v/>
      </c>
      <c r="U177" s="105" t="s">
        <v>131</v>
      </c>
      <c r="V177" s="149" t="str">
        <f>IF(H177=0," ",IF(E177="H",IF(AND(H177&gt;2006,H177&lt;2010),VLOOKUP(K177,Minimas!$A$15:$C$29,3),IF(AND(H177&gt;2009,H177&lt;2012),VLOOKUP(K177,Minimas!$A$15:$C$29,2),"ERREUR")),IF(AND(H177&gt;2006,H177&lt;2010),VLOOKUP(K177,Minimas!$H$15:J$29,3),IF(AND(H177&gt;2009,H177&lt;2012),VLOOKUP(K177,Minimas!$H$15:$J$29,2),"ERREUR"))))</f>
        <v xml:space="preserve"> </v>
      </c>
      <c r="W177" s="150" t="str">
        <f t="shared" si="15"/>
        <v/>
      </c>
      <c r="X177" s="42"/>
      <c r="Y177" s="42"/>
      <c r="Z177" s="42" t="str">
        <f t="shared" si="16"/>
        <v xml:space="preserve"> </v>
      </c>
      <c r="AA177" s="42" t="str">
        <f t="shared" si="17"/>
        <v xml:space="preserve"> </v>
      </c>
      <c r="AB177" s="162"/>
      <c r="AC177" s="162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</row>
    <row r="178" spans="2:107" s="5" customFormat="1" ht="30" customHeight="1" x14ac:dyDescent="0.2">
      <c r="B178" s="83"/>
      <c r="C178" s="86"/>
      <c r="D178" s="87"/>
      <c r="E178" s="89"/>
      <c r="F178" s="115"/>
      <c r="G178" s="116"/>
      <c r="H178" s="91"/>
      <c r="I178" s="94"/>
      <c r="J178" s="95"/>
      <c r="K178" s="81"/>
      <c r="L178" s="100"/>
      <c r="M178" s="101"/>
      <c r="N178" s="101"/>
      <c r="O178" s="102" t="str">
        <f t="shared" si="12"/>
        <v xml:space="preserve"> </v>
      </c>
      <c r="P178" s="100"/>
      <c r="Q178" s="101"/>
      <c r="R178" s="101"/>
      <c r="S178" s="102" t="str">
        <f t="shared" si="13"/>
        <v xml:space="preserve"> </v>
      </c>
      <c r="T178" s="104" t="str">
        <f t="shared" si="14"/>
        <v/>
      </c>
      <c r="U178" s="105" t="s">
        <v>131</v>
      </c>
      <c r="V178" s="149" t="str">
        <f>IF(H178=0," ",IF(E178="H",IF(AND(H178&gt;2006,H178&lt;2010),VLOOKUP(K178,Minimas!$A$15:$C$29,3),IF(AND(H178&gt;2009,H178&lt;2012),VLOOKUP(K178,Minimas!$A$15:$C$29,2),"ERREUR")),IF(AND(H178&gt;2006,H178&lt;2010),VLOOKUP(K178,Minimas!$H$15:J$29,3),IF(AND(H178&gt;2009,H178&lt;2012),VLOOKUP(K178,Minimas!$H$15:$J$29,2),"ERREUR"))))</f>
        <v xml:space="preserve"> </v>
      </c>
      <c r="W178" s="150" t="str">
        <f t="shared" si="15"/>
        <v/>
      </c>
      <c r="X178" s="42"/>
      <c r="Y178" s="42"/>
      <c r="Z178" s="42" t="str">
        <f t="shared" si="16"/>
        <v xml:space="preserve"> </v>
      </c>
      <c r="AA178" s="42" t="str">
        <f t="shared" si="17"/>
        <v xml:space="preserve"> </v>
      </c>
      <c r="AB178" s="162"/>
      <c r="AC178" s="162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</row>
    <row r="179" spans="2:107" s="5" customFormat="1" ht="30" customHeight="1" x14ac:dyDescent="0.2">
      <c r="B179" s="83"/>
      <c r="C179" s="86"/>
      <c r="D179" s="87"/>
      <c r="E179" s="89"/>
      <c r="F179" s="115"/>
      <c r="G179" s="116"/>
      <c r="H179" s="91"/>
      <c r="I179" s="94"/>
      <c r="J179" s="95"/>
      <c r="K179" s="81"/>
      <c r="L179" s="100"/>
      <c r="M179" s="101"/>
      <c r="N179" s="101"/>
      <c r="O179" s="102" t="str">
        <f t="shared" si="12"/>
        <v xml:space="preserve"> </v>
      </c>
      <c r="P179" s="100"/>
      <c r="Q179" s="101"/>
      <c r="R179" s="101"/>
      <c r="S179" s="102" t="str">
        <f t="shared" si="13"/>
        <v xml:space="preserve"> </v>
      </c>
      <c r="T179" s="104" t="str">
        <f t="shared" si="14"/>
        <v/>
      </c>
      <c r="U179" s="105" t="s">
        <v>131</v>
      </c>
      <c r="V179" s="149" t="str">
        <f>IF(H179=0," ",IF(E179="H",IF(AND(H179&gt;2006,H179&lt;2010),VLOOKUP(K179,Minimas!$A$15:$C$29,3),IF(AND(H179&gt;2009,H179&lt;2012),VLOOKUP(K179,Minimas!$A$15:$C$29,2),"ERREUR")),IF(AND(H179&gt;2006,H179&lt;2010),VLOOKUP(K179,Minimas!$H$15:J$29,3),IF(AND(H179&gt;2009,H179&lt;2012),VLOOKUP(K179,Minimas!$H$15:$J$29,2),"ERREUR"))))</f>
        <v xml:space="preserve"> </v>
      </c>
      <c r="W179" s="150" t="str">
        <f t="shared" si="15"/>
        <v/>
      </c>
      <c r="X179" s="42"/>
      <c r="Y179" s="42"/>
      <c r="Z179" s="42" t="str">
        <f t="shared" si="16"/>
        <v xml:space="preserve"> </v>
      </c>
      <c r="AA179" s="42" t="str">
        <f t="shared" si="17"/>
        <v xml:space="preserve"> </v>
      </c>
      <c r="AB179" s="162"/>
      <c r="AC179" s="162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</row>
    <row r="180" spans="2:107" s="5" customFormat="1" ht="30" customHeight="1" x14ac:dyDescent="0.2">
      <c r="B180" s="83"/>
      <c r="C180" s="86"/>
      <c r="D180" s="87"/>
      <c r="E180" s="89"/>
      <c r="F180" s="115"/>
      <c r="G180" s="116"/>
      <c r="H180" s="91"/>
      <c r="I180" s="94"/>
      <c r="J180" s="95"/>
      <c r="K180" s="81"/>
      <c r="L180" s="100"/>
      <c r="M180" s="101"/>
      <c r="N180" s="101"/>
      <c r="O180" s="102" t="str">
        <f t="shared" si="12"/>
        <v xml:space="preserve"> </v>
      </c>
      <c r="P180" s="100"/>
      <c r="Q180" s="101"/>
      <c r="R180" s="101"/>
      <c r="S180" s="102" t="str">
        <f t="shared" si="13"/>
        <v xml:space="preserve"> </v>
      </c>
      <c r="T180" s="104" t="str">
        <f t="shared" si="14"/>
        <v/>
      </c>
      <c r="U180" s="105" t="s">
        <v>131</v>
      </c>
      <c r="V180" s="149" t="str">
        <f>IF(H180=0," ",IF(E180="H",IF(AND(H180&gt;2006,H180&lt;2010),VLOOKUP(K180,Minimas!$A$15:$C$29,3),IF(AND(H180&gt;2009,H180&lt;2012),VLOOKUP(K180,Minimas!$A$15:$C$29,2),"ERREUR")),IF(AND(H180&gt;2006,H180&lt;2010),VLOOKUP(K180,Minimas!$H$15:J$29,3),IF(AND(H180&gt;2009,H180&lt;2012),VLOOKUP(K180,Minimas!$H$15:$J$29,2),"ERREUR"))))</f>
        <v xml:space="preserve"> </v>
      </c>
      <c r="W180" s="150" t="str">
        <f t="shared" si="15"/>
        <v/>
      </c>
      <c r="X180" s="42"/>
      <c r="Y180" s="42"/>
      <c r="Z180" s="42" t="str">
        <f t="shared" si="16"/>
        <v xml:space="preserve"> </v>
      </c>
      <c r="AA180" s="42" t="str">
        <f t="shared" si="17"/>
        <v xml:space="preserve"> </v>
      </c>
      <c r="AB180" s="162"/>
      <c r="AC180" s="162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</row>
    <row r="181" spans="2:107" s="5" customFormat="1" ht="30" customHeight="1" x14ac:dyDescent="0.2">
      <c r="B181" s="83"/>
      <c r="C181" s="86"/>
      <c r="D181" s="87"/>
      <c r="E181" s="89"/>
      <c r="F181" s="115"/>
      <c r="G181" s="116"/>
      <c r="H181" s="91"/>
      <c r="I181" s="94"/>
      <c r="J181" s="95"/>
      <c r="K181" s="81"/>
      <c r="L181" s="100"/>
      <c r="M181" s="101"/>
      <c r="N181" s="101"/>
      <c r="O181" s="102" t="str">
        <f t="shared" si="12"/>
        <v xml:space="preserve"> </v>
      </c>
      <c r="P181" s="100"/>
      <c r="Q181" s="101"/>
      <c r="R181" s="101"/>
      <c r="S181" s="102" t="str">
        <f t="shared" si="13"/>
        <v xml:space="preserve"> </v>
      </c>
      <c r="T181" s="104" t="str">
        <f t="shared" si="14"/>
        <v/>
      </c>
      <c r="U181" s="105" t="s">
        <v>131</v>
      </c>
      <c r="V181" s="149" t="str">
        <f>IF(H181=0," ",IF(E181="H",IF(AND(H181&gt;2006,H181&lt;2010),VLOOKUP(K181,Minimas!$A$15:$C$29,3),IF(AND(H181&gt;2009,H181&lt;2012),VLOOKUP(K181,Minimas!$A$15:$C$29,2),"ERREUR")),IF(AND(H181&gt;2006,H181&lt;2010),VLOOKUP(K181,Minimas!$H$15:J$29,3),IF(AND(H181&gt;2009,H181&lt;2012),VLOOKUP(K181,Minimas!$H$15:$J$29,2),"ERREUR"))))</f>
        <v xml:space="preserve"> </v>
      </c>
      <c r="W181" s="150" t="str">
        <f t="shared" si="15"/>
        <v/>
      </c>
      <c r="X181" s="42"/>
      <c r="Y181" s="42"/>
      <c r="Z181" s="42" t="str">
        <f t="shared" si="16"/>
        <v xml:space="preserve"> </v>
      </c>
      <c r="AA181" s="42" t="str">
        <f t="shared" si="17"/>
        <v xml:space="preserve"> </v>
      </c>
      <c r="AB181" s="162"/>
      <c r="AC181" s="162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</row>
    <row r="182" spans="2:107" s="5" customFormat="1" ht="30" customHeight="1" x14ac:dyDescent="0.2">
      <c r="B182" s="83"/>
      <c r="C182" s="86"/>
      <c r="D182" s="87"/>
      <c r="E182" s="89"/>
      <c r="F182" s="115"/>
      <c r="G182" s="116"/>
      <c r="H182" s="91"/>
      <c r="I182" s="94"/>
      <c r="J182" s="95"/>
      <c r="K182" s="81"/>
      <c r="L182" s="100"/>
      <c r="M182" s="101"/>
      <c r="N182" s="101"/>
      <c r="O182" s="102" t="str">
        <f t="shared" si="12"/>
        <v xml:space="preserve"> </v>
      </c>
      <c r="P182" s="100"/>
      <c r="Q182" s="101"/>
      <c r="R182" s="101"/>
      <c r="S182" s="102" t="str">
        <f t="shared" si="13"/>
        <v xml:space="preserve"> </v>
      </c>
      <c r="T182" s="104" t="str">
        <f t="shared" si="14"/>
        <v/>
      </c>
      <c r="U182" s="105" t="s">
        <v>131</v>
      </c>
      <c r="V182" s="149" t="str">
        <f>IF(H182=0," ",IF(E182="H",IF(AND(H182&gt;2006,H182&lt;2010),VLOOKUP(K182,Minimas!$A$15:$C$29,3),IF(AND(H182&gt;2009,H182&lt;2012),VLOOKUP(K182,Minimas!$A$15:$C$29,2),"ERREUR")),IF(AND(H182&gt;2006,H182&lt;2010),VLOOKUP(K182,Minimas!$H$15:J$29,3),IF(AND(H182&gt;2009,H182&lt;2012),VLOOKUP(K182,Minimas!$H$15:$J$29,2),"ERREUR"))))</f>
        <v xml:space="preserve"> </v>
      </c>
      <c r="W182" s="150" t="str">
        <f t="shared" si="15"/>
        <v/>
      </c>
      <c r="X182" s="42"/>
      <c r="Y182" s="42"/>
      <c r="Z182" s="42" t="str">
        <f t="shared" si="16"/>
        <v xml:space="preserve"> </v>
      </c>
      <c r="AA182" s="42" t="str">
        <f t="shared" si="17"/>
        <v xml:space="preserve"> </v>
      </c>
      <c r="AB182" s="162"/>
      <c r="AC182" s="162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</row>
    <row r="183" spans="2:107" s="5" customFormat="1" ht="30" customHeight="1" x14ac:dyDescent="0.2">
      <c r="B183" s="83"/>
      <c r="C183" s="86"/>
      <c r="D183" s="87"/>
      <c r="E183" s="89"/>
      <c r="F183" s="115"/>
      <c r="G183" s="116"/>
      <c r="H183" s="91"/>
      <c r="I183" s="94"/>
      <c r="J183" s="95"/>
      <c r="K183" s="81"/>
      <c r="L183" s="100"/>
      <c r="M183" s="101"/>
      <c r="N183" s="101"/>
      <c r="O183" s="102" t="str">
        <f t="shared" si="12"/>
        <v xml:space="preserve"> </v>
      </c>
      <c r="P183" s="100"/>
      <c r="Q183" s="101"/>
      <c r="R183" s="101"/>
      <c r="S183" s="102" t="str">
        <f t="shared" si="13"/>
        <v xml:space="preserve"> </v>
      </c>
      <c r="T183" s="104" t="str">
        <f t="shared" si="14"/>
        <v/>
      </c>
      <c r="U183" s="105" t="s">
        <v>131</v>
      </c>
      <c r="V183" s="149" t="str">
        <f>IF(H183=0," ",IF(E183="H",IF(AND(H183&gt;2006,H183&lt;2010),VLOOKUP(K183,Minimas!$A$15:$C$29,3),IF(AND(H183&gt;2009,H183&lt;2012),VLOOKUP(K183,Minimas!$A$15:$C$29,2),"ERREUR")),IF(AND(H183&gt;2006,H183&lt;2010),VLOOKUP(K183,Minimas!$H$15:J$29,3),IF(AND(H183&gt;2009,H183&lt;2012),VLOOKUP(K183,Minimas!$H$15:$J$29,2),"ERREUR"))))</f>
        <v xml:space="preserve"> </v>
      </c>
      <c r="W183" s="150" t="str">
        <f t="shared" si="15"/>
        <v/>
      </c>
      <c r="X183" s="42"/>
      <c r="Y183" s="42"/>
      <c r="Z183" s="42" t="str">
        <f t="shared" si="16"/>
        <v xml:space="preserve"> </v>
      </c>
      <c r="AA183" s="42" t="str">
        <f t="shared" si="17"/>
        <v xml:space="preserve"> </v>
      </c>
      <c r="AB183" s="162"/>
      <c r="AC183" s="162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</row>
    <row r="184" spans="2:107" s="5" customFormat="1" ht="30" customHeight="1" x14ac:dyDescent="0.2">
      <c r="B184" s="83"/>
      <c r="C184" s="86"/>
      <c r="D184" s="87"/>
      <c r="E184" s="89"/>
      <c r="F184" s="115"/>
      <c r="G184" s="116"/>
      <c r="H184" s="91"/>
      <c r="I184" s="94"/>
      <c r="J184" s="95"/>
      <c r="K184" s="81"/>
      <c r="L184" s="100"/>
      <c r="M184" s="101"/>
      <c r="N184" s="101"/>
      <c r="O184" s="102" t="str">
        <f t="shared" si="12"/>
        <v xml:space="preserve"> </v>
      </c>
      <c r="P184" s="100"/>
      <c r="Q184" s="101"/>
      <c r="R184" s="101"/>
      <c r="S184" s="102" t="str">
        <f t="shared" si="13"/>
        <v xml:space="preserve"> </v>
      </c>
      <c r="T184" s="104" t="str">
        <f t="shared" si="14"/>
        <v/>
      </c>
      <c r="U184" s="105" t="s">
        <v>131</v>
      </c>
      <c r="V184" s="149" t="str">
        <f>IF(H184=0," ",IF(E184="H",IF(AND(H184&gt;2006,H184&lt;2010),VLOOKUP(K184,Minimas!$A$15:$C$29,3),IF(AND(H184&gt;2009,H184&lt;2012),VLOOKUP(K184,Minimas!$A$15:$C$29,2),"ERREUR")),IF(AND(H184&gt;2006,H184&lt;2010),VLOOKUP(K184,Minimas!$H$15:J$29,3),IF(AND(H184&gt;2009,H184&lt;2012),VLOOKUP(K184,Minimas!$H$15:$J$29,2),"ERREUR"))))</f>
        <v xml:space="preserve"> </v>
      </c>
      <c r="W184" s="150" t="str">
        <f t="shared" si="15"/>
        <v/>
      </c>
      <c r="X184" s="42"/>
      <c r="Y184" s="42"/>
      <c r="Z184" s="42" t="str">
        <f t="shared" si="16"/>
        <v xml:space="preserve"> </v>
      </c>
      <c r="AA184" s="42" t="str">
        <f t="shared" si="17"/>
        <v xml:space="preserve"> </v>
      </c>
      <c r="AB184" s="162"/>
      <c r="AC184" s="162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</row>
    <row r="185" spans="2:107" s="5" customFormat="1" ht="30" customHeight="1" x14ac:dyDescent="0.2">
      <c r="B185" s="83"/>
      <c r="C185" s="86"/>
      <c r="D185" s="87"/>
      <c r="E185" s="89"/>
      <c r="F185" s="115"/>
      <c r="G185" s="116"/>
      <c r="H185" s="91"/>
      <c r="I185" s="94"/>
      <c r="J185" s="95"/>
      <c r="K185" s="81"/>
      <c r="L185" s="100"/>
      <c r="M185" s="101"/>
      <c r="N185" s="101"/>
      <c r="O185" s="102" t="str">
        <f t="shared" si="12"/>
        <v xml:space="preserve"> </v>
      </c>
      <c r="P185" s="100"/>
      <c r="Q185" s="101"/>
      <c r="R185" s="101"/>
      <c r="S185" s="102" t="str">
        <f t="shared" si="13"/>
        <v xml:space="preserve"> </v>
      </c>
      <c r="T185" s="104" t="str">
        <f t="shared" si="14"/>
        <v/>
      </c>
      <c r="U185" s="105" t="s">
        <v>131</v>
      </c>
      <c r="V185" s="149" t="str">
        <f>IF(H185=0," ",IF(E185="H",IF(AND(H185&gt;2006,H185&lt;2010),VLOOKUP(K185,Minimas!$A$15:$C$29,3),IF(AND(H185&gt;2009,H185&lt;2012),VLOOKUP(K185,Minimas!$A$15:$C$29,2),"ERREUR")),IF(AND(H185&gt;2006,H185&lt;2010),VLOOKUP(K185,Minimas!$H$15:J$29,3),IF(AND(H185&gt;2009,H185&lt;2012),VLOOKUP(K185,Minimas!$H$15:$J$29,2),"ERREUR"))))</f>
        <v xml:space="preserve"> </v>
      </c>
      <c r="W185" s="150" t="str">
        <f t="shared" si="15"/>
        <v/>
      </c>
      <c r="X185" s="42"/>
      <c r="Y185" s="42"/>
      <c r="Z185" s="42" t="str">
        <f t="shared" si="16"/>
        <v xml:space="preserve"> </v>
      </c>
      <c r="AA185" s="42" t="str">
        <f t="shared" si="17"/>
        <v xml:space="preserve"> </v>
      </c>
      <c r="AB185" s="162"/>
      <c r="AC185" s="162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</row>
    <row r="186" spans="2:107" s="5" customFormat="1" ht="30" customHeight="1" x14ac:dyDescent="0.2">
      <c r="B186" s="83"/>
      <c r="C186" s="86"/>
      <c r="D186" s="87"/>
      <c r="E186" s="89"/>
      <c r="F186" s="115"/>
      <c r="G186" s="116"/>
      <c r="H186" s="91"/>
      <c r="I186" s="94"/>
      <c r="J186" s="95"/>
      <c r="K186" s="81"/>
      <c r="L186" s="100"/>
      <c r="M186" s="101"/>
      <c r="N186" s="101"/>
      <c r="O186" s="102" t="str">
        <f t="shared" si="12"/>
        <v xml:space="preserve"> </v>
      </c>
      <c r="P186" s="100"/>
      <c r="Q186" s="101"/>
      <c r="R186" s="101"/>
      <c r="S186" s="102" t="str">
        <f t="shared" si="13"/>
        <v xml:space="preserve"> </v>
      </c>
      <c r="T186" s="104" t="str">
        <f t="shared" si="14"/>
        <v/>
      </c>
      <c r="U186" s="105" t="s">
        <v>131</v>
      </c>
      <c r="V186" s="149" t="str">
        <f>IF(H186=0," ",IF(E186="H",IF(AND(H186&gt;2006,H186&lt;2010),VLOOKUP(K186,Minimas!$A$15:$C$29,3),IF(AND(H186&gt;2009,H186&lt;2012),VLOOKUP(K186,Minimas!$A$15:$C$29,2),"ERREUR")),IF(AND(H186&gt;2006,H186&lt;2010),VLOOKUP(K186,Minimas!$H$15:J$29,3),IF(AND(H186&gt;2009,H186&lt;2012),VLOOKUP(K186,Minimas!$H$15:$J$29,2),"ERREUR"))))</f>
        <v xml:space="preserve"> </v>
      </c>
      <c r="W186" s="150" t="str">
        <f t="shared" si="15"/>
        <v/>
      </c>
      <c r="X186" s="42"/>
      <c r="Y186" s="42"/>
      <c r="Z186" s="42" t="str">
        <f t="shared" si="16"/>
        <v xml:space="preserve"> </v>
      </c>
      <c r="AA186" s="42" t="str">
        <f t="shared" si="17"/>
        <v xml:space="preserve"> </v>
      </c>
      <c r="AB186" s="162"/>
      <c r="AC186" s="162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</row>
    <row r="187" spans="2:107" s="5" customFormat="1" ht="30" customHeight="1" x14ac:dyDescent="0.2">
      <c r="B187" s="83"/>
      <c r="C187" s="86"/>
      <c r="D187" s="87"/>
      <c r="E187" s="89"/>
      <c r="F187" s="115"/>
      <c r="G187" s="116"/>
      <c r="H187" s="91"/>
      <c r="I187" s="94"/>
      <c r="J187" s="95"/>
      <c r="K187" s="81"/>
      <c r="L187" s="100"/>
      <c r="M187" s="101"/>
      <c r="N187" s="101"/>
      <c r="O187" s="102" t="str">
        <f t="shared" si="12"/>
        <v xml:space="preserve"> </v>
      </c>
      <c r="P187" s="100"/>
      <c r="Q187" s="101"/>
      <c r="R187" s="101"/>
      <c r="S187" s="102" t="str">
        <f t="shared" si="13"/>
        <v xml:space="preserve"> </v>
      </c>
      <c r="T187" s="104" t="str">
        <f t="shared" si="14"/>
        <v/>
      </c>
      <c r="U187" s="105" t="s">
        <v>131</v>
      </c>
      <c r="V187" s="149" t="str">
        <f>IF(H187=0," ",IF(E187="H",IF(AND(H187&gt;2006,H187&lt;2010),VLOOKUP(K187,Minimas!$A$15:$C$29,3),IF(AND(H187&gt;2009,H187&lt;2012),VLOOKUP(K187,Minimas!$A$15:$C$29,2),"ERREUR")),IF(AND(H187&gt;2006,H187&lt;2010),VLOOKUP(K187,Minimas!$H$15:J$29,3),IF(AND(H187&gt;2009,H187&lt;2012),VLOOKUP(K187,Minimas!$H$15:$J$29,2),"ERREUR"))))</f>
        <v xml:space="preserve"> </v>
      </c>
      <c r="W187" s="150" t="str">
        <f t="shared" si="15"/>
        <v/>
      </c>
      <c r="X187" s="42"/>
      <c r="Y187" s="42"/>
      <c r="Z187" s="42" t="str">
        <f t="shared" si="16"/>
        <v xml:space="preserve"> </v>
      </c>
      <c r="AA187" s="42" t="str">
        <f t="shared" si="17"/>
        <v xml:space="preserve"> </v>
      </c>
      <c r="AB187" s="162"/>
      <c r="AC187" s="162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</row>
    <row r="188" spans="2:107" s="5" customFormat="1" ht="30" customHeight="1" x14ac:dyDescent="0.2">
      <c r="B188" s="83"/>
      <c r="C188" s="86"/>
      <c r="D188" s="87"/>
      <c r="E188" s="89"/>
      <c r="F188" s="115"/>
      <c r="G188" s="116"/>
      <c r="H188" s="91"/>
      <c r="I188" s="94"/>
      <c r="J188" s="95"/>
      <c r="K188" s="81"/>
      <c r="L188" s="100"/>
      <c r="M188" s="101"/>
      <c r="N188" s="101"/>
      <c r="O188" s="102" t="str">
        <f t="shared" si="12"/>
        <v xml:space="preserve"> </v>
      </c>
      <c r="P188" s="100"/>
      <c r="Q188" s="101"/>
      <c r="R188" s="101"/>
      <c r="S188" s="102" t="str">
        <f t="shared" si="13"/>
        <v xml:space="preserve"> </v>
      </c>
      <c r="T188" s="104" t="str">
        <f t="shared" si="14"/>
        <v/>
      </c>
      <c r="U188" s="105" t="s">
        <v>131</v>
      </c>
      <c r="V188" s="149" t="str">
        <f>IF(H188=0," ",IF(E188="H",IF(AND(H188&gt;2006,H188&lt;2010),VLOOKUP(K188,Minimas!$A$15:$C$29,3),IF(AND(H188&gt;2009,H188&lt;2012),VLOOKUP(K188,Minimas!$A$15:$C$29,2),"ERREUR")),IF(AND(H188&gt;2006,H188&lt;2010),VLOOKUP(K188,Minimas!$H$15:J$29,3),IF(AND(H188&gt;2009,H188&lt;2012),VLOOKUP(K188,Minimas!$H$15:$J$29,2),"ERREUR"))))</f>
        <v xml:space="preserve"> </v>
      </c>
      <c r="W188" s="150" t="str">
        <f t="shared" si="15"/>
        <v/>
      </c>
      <c r="X188" s="42"/>
      <c r="Y188" s="42"/>
      <c r="Z188" s="42" t="str">
        <f t="shared" si="16"/>
        <v xml:space="preserve"> </v>
      </c>
      <c r="AA188" s="42" t="str">
        <f t="shared" si="17"/>
        <v xml:space="preserve"> </v>
      </c>
      <c r="AB188" s="162"/>
      <c r="AC188" s="162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</row>
    <row r="189" spans="2:107" s="5" customFormat="1" ht="30" customHeight="1" x14ac:dyDescent="0.2">
      <c r="B189" s="83"/>
      <c r="C189" s="86"/>
      <c r="D189" s="87"/>
      <c r="E189" s="89"/>
      <c r="F189" s="115"/>
      <c r="G189" s="116"/>
      <c r="H189" s="91"/>
      <c r="I189" s="94"/>
      <c r="J189" s="95"/>
      <c r="K189" s="81"/>
      <c r="L189" s="100"/>
      <c r="M189" s="101"/>
      <c r="N189" s="101"/>
      <c r="O189" s="102" t="str">
        <f t="shared" si="12"/>
        <v xml:space="preserve"> </v>
      </c>
      <c r="P189" s="100"/>
      <c r="Q189" s="101"/>
      <c r="R189" s="101"/>
      <c r="S189" s="102" t="str">
        <f t="shared" si="13"/>
        <v xml:space="preserve"> </v>
      </c>
      <c r="T189" s="104" t="str">
        <f t="shared" si="14"/>
        <v/>
      </c>
      <c r="U189" s="105" t="s">
        <v>131</v>
      </c>
      <c r="V189" s="149" t="str">
        <f>IF(H189=0," ",IF(E189="H",IF(AND(H189&gt;2006,H189&lt;2010),VLOOKUP(K189,Minimas!$A$15:$C$29,3),IF(AND(H189&gt;2009,H189&lt;2012),VLOOKUP(K189,Minimas!$A$15:$C$29,2),"ERREUR")),IF(AND(H189&gt;2006,H189&lt;2010),VLOOKUP(K189,Minimas!$H$15:J$29,3),IF(AND(H189&gt;2009,H189&lt;2012),VLOOKUP(K189,Minimas!$H$15:$J$29,2),"ERREUR"))))</f>
        <v xml:space="preserve"> </v>
      </c>
      <c r="W189" s="150" t="str">
        <f t="shared" si="15"/>
        <v/>
      </c>
      <c r="X189" s="42"/>
      <c r="Y189" s="42"/>
      <c r="Z189" s="42" t="str">
        <f t="shared" si="16"/>
        <v xml:space="preserve"> </v>
      </c>
      <c r="AA189" s="42" t="str">
        <f t="shared" si="17"/>
        <v xml:space="preserve"> </v>
      </c>
      <c r="AB189" s="162"/>
      <c r="AC189" s="162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</row>
    <row r="190" spans="2:107" s="5" customFormat="1" ht="30" customHeight="1" x14ac:dyDescent="0.2">
      <c r="B190" s="83"/>
      <c r="C190" s="86"/>
      <c r="D190" s="87"/>
      <c r="E190" s="89"/>
      <c r="F190" s="115"/>
      <c r="G190" s="116"/>
      <c r="H190" s="91"/>
      <c r="I190" s="94"/>
      <c r="J190" s="95"/>
      <c r="K190" s="81"/>
      <c r="L190" s="100"/>
      <c r="M190" s="101"/>
      <c r="N190" s="101"/>
      <c r="O190" s="102" t="str">
        <f t="shared" si="12"/>
        <v xml:space="preserve"> </v>
      </c>
      <c r="P190" s="100"/>
      <c r="Q190" s="101"/>
      <c r="R190" s="101"/>
      <c r="S190" s="102" t="str">
        <f t="shared" si="13"/>
        <v xml:space="preserve"> </v>
      </c>
      <c r="T190" s="104" t="str">
        <f t="shared" si="14"/>
        <v/>
      </c>
      <c r="U190" s="105" t="s">
        <v>131</v>
      </c>
      <c r="V190" s="149" t="str">
        <f>IF(H190=0," ",IF(E190="H",IF(AND(H190&gt;2006,H190&lt;2010),VLOOKUP(K190,Minimas!$A$15:$C$29,3),IF(AND(H190&gt;2009,H190&lt;2012),VLOOKUP(K190,Minimas!$A$15:$C$29,2),"ERREUR")),IF(AND(H190&gt;2006,H190&lt;2010),VLOOKUP(K190,Minimas!$H$15:J$29,3),IF(AND(H190&gt;2009,H190&lt;2012),VLOOKUP(K190,Minimas!$H$15:$J$29,2),"ERREUR"))))</f>
        <v xml:space="preserve"> </v>
      </c>
      <c r="W190" s="150" t="str">
        <f t="shared" si="15"/>
        <v/>
      </c>
      <c r="X190" s="42"/>
      <c r="Y190" s="42"/>
      <c r="Z190" s="42" t="str">
        <f t="shared" si="16"/>
        <v xml:space="preserve"> </v>
      </c>
      <c r="AA190" s="42" t="str">
        <f t="shared" si="17"/>
        <v xml:space="preserve"> </v>
      </c>
      <c r="AB190" s="162"/>
      <c r="AC190" s="162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</row>
    <row r="191" spans="2:107" s="5" customFormat="1" ht="30" customHeight="1" x14ac:dyDescent="0.2">
      <c r="B191" s="83"/>
      <c r="C191" s="86"/>
      <c r="D191" s="87"/>
      <c r="E191" s="89"/>
      <c r="F191" s="115"/>
      <c r="G191" s="116"/>
      <c r="H191" s="91"/>
      <c r="I191" s="94"/>
      <c r="J191" s="95"/>
      <c r="K191" s="81"/>
      <c r="L191" s="100"/>
      <c r="M191" s="101"/>
      <c r="N191" s="101"/>
      <c r="O191" s="102" t="str">
        <f t="shared" si="12"/>
        <v xml:space="preserve"> </v>
      </c>
      <c r="P191" s="100"/>
      <c r="Q191" s="101"/>
      <c r="R191" s="101"/>
      <c r="S191" s="102" t="str">
        <f t="shared" si="13"/>
        <v xml:space="preserve"> </v>
      </c>
      <c r="T191" s="104" t="str">
        <f t="shared" si="14"/>
        <v/>
      </c>
      <c r="U191" s="105" t="s">
        <v>131</v>
      </c>
      <c r="V191" s="149" t="str">
        <f>IF(H191=0," ",IF(E191="H",IF(AND(H191&gt;2006,H191&lt;2010),VLOOKUP(K191,Minimas!$A$15:$C$29,3),IF(AND(H191&gt;2009,H191&lt;2012),VLOOKUP(K191,Minimas!$A$15:$C$29,2),"ERREUR")),IF(AND(H191&gt;2006,H191&lt;2010),VLOOKUP(K191,Minimas!$H$15:J$29,3),IF(AND(H191&gt;2009,H191&lt;2012),VLOOKUP(K191,Minimas!$H$15:$J$29,2),"ERREUR"))))</f>
        <v xml:space="preserve"> </v>
      </c>
      <c r="W191" s="150" t="str">
        <f t="shared" si="15"/>
        <v/>
      </c>
      <c r="X191" s="42"/>
      <c r="Y191" s="42"/>
      <c r="Z191" s="42" t="str">
        <f t="shared" si="16"/>
        <v xml:space="preserve"> </v>
      </c>
      <c r="AA191" s="42" t="str">
        <f t="shared" si="17"/>
        <v xml:space="preserve"> </v>
      </c>
      <c r="AB191" s="162"/>
      <c r="AC191" s="162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</row>
    <row r="192" spans="2:107" s="5" customFormat="1" ht="30" customHeight="1" x14ac:dyDescent="0.2">
      <c r="B192" s="83"/>
      <c r="C192" s="86"/>
      <c r="D192" s="87"/>
      <c r="E192" s="89"/>
      <c r="F192" s="115"/>
      <c r="G192" s="116"/>
      <c r="H192" s="91"/>
      <c r="I192" s="94"/>
      <c r="J192" s="95"/>
      <c r="K192" s="81"/>
      <c r="L192" s="100"/>
      <c r="M192" s="101"/>
      <c r="N192" s="101"/>
      <c r="O192" s="102" t="str">
        <f t="shared" si="12"/>
        <v xml:space="preserve"> </v>
      </c>
      <c r="P192" s="100"/>
      <c r="Q192" s="101"/>
      <c r="R192" s="101"/>
      <c r="S192" s="102" t="str">
        <f t="shared" si="13"/>
        <v xml:space="preserve"> </v>
      </c>
      <c r="T192" s="104" t="str">
        <f t="shared" si="14"/>
        <v/>
      </c>
      <c r="U192" s="105" t="s">
        <v>131</v>
      </c>
      <c r="V192" s="149" t="str">
        <f>IF(H192=0," ",IF(E192="H",IF(AND(H192&gt;2006,H192&lt;2010),VLOOKUP(K192,Minimas!$A$15:$C$29,3),IF(AND(H192&gt;2009,H192&lt;2012),VLOOKUP(K192,Minimas!$A$15:$C$29,2),"ERREUR")),IF(AND(H192&gt;2006,H192&lt;2010),VLOOKUP(K192,Minimas!$H$15:J$29,3),IF(AND(H192&gt;2009,H192&lt;2012),VLOOKUP(K192,Minimas!$H$15:$J$29,2),"ERREUR"))))</f>
        <v xml:space="preserve"> </v>
      </c>
      <c r="W192" s="150" t="str">
        <f t="shared" si="15"/>
        <v/>
      </c>
      <c r="X192" s="42"/>
      <c r="Y192" s="42"/>
      <c r="Z192" s="42" t="str">
        <f t="shared" si="16"/>
        <v xml:space="preserve"> </v>
      </c>
      <c r="AA192" s="42" t="str">
        <f t="shared" si="17"/>
        <v xml:space="preserve"> </v>
      </c>
      <c r="AB192" s="162"/>
      <c r="AC192" s="162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</row>
    <row r="193" spans="2:107" s="5" customFormat="1" ht="30" customHeight="1" x14ac:dyDescent="0.2">
      <c r="B193" s="83"/>
      <c r="C193" s="86"/>
      <c r="D193" s="87"/>
      <c r="E193" s="89"/>
      <c r="F193" s="115"/>
      <c r="G193" s="116"/>
      <c r="H193" s="91"/>
      <c r="I193" s="94"/>
      <c r="J193" s="95"/>
      <c r="K193" s="81"/>
      <c r="L193" s="100"/>
      <c r="M193" s="101"/>
      <c r="N193" s="101"/>
      <c r="O193" s="102" t="str">
        <f t="shared" si="12"/>
        <v xml:space="preserve"> </v>
      </c>
      <c r="P193" s="100"/>
      <c r="Q193" s="101"/>
      <c r="R193" s="101"/>
      <c r="S193" s="102" t="str">
        <f t="shared" si="13"/>
        <v xml:space="preserve"> </v>
      </c>
      <c r="T193" s="104" t="str">
        <f t="shared" si="14"/>
        <v/>
      </c>
      <c r="U193" s="105" t="s">
        <v>131</v>
      </c>
      <c r="V193" s="149" t="str">
        <f>IF(H193=0," ",IF(E193="H",IF(AND(H193&gt;2006,H193&lt;2010),VLOOKUP(K193,Minimas!$A$15:$C$29,3),IF(AND(H193&gt;2009,H193&lt;2012),VLOOKUP(K193,Minimas!$A$15:$C$29,2),"ERREUR")),IF(AND(H193&gt;2006,H193&lt;2010),VLOOKUP(K193,Minimas!$H$15:J$29,3),IF(AND(H193&gt;2009,H193&lt;2012),VLOOKUP(K193,Minimas!$H$15:$J$29,2),"ERREUR"))))</f>
        <v xml:space="preserve"> </v>
      </c>
      <c r="W193" s="150" t="str">
        <f t="shared" si="15"/>
        <v/>
      </c>
      <c r="X193" s="42"/>
      <c r="Y193" s="42"/>
      <c r="Z193" s="42" t="str">
        <f t="shared" si="16"/>
        <v xml:space="preserve"> </v>
      </c>
      <c r="AA193" s="42" t="str">
        <f t="shared" si="17"/>
        <v xml:space="preserve"> </v>
      </c>
      <c r="AB193" s="162"/>
      <c r="AC193" s="162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</row>
    <row r="194" spans="2:107" s="5" customFormat="1" ht="30" customHeight="1" x14ac:dyDescent="0.2">
      <c r="B194" s="83"/>
      <c r="C194" s="86"/>
      <c r="D194" s="87"/>
      <c r="E194" s="89"/>
      <c r="F194" s="115"/>
      <c r="G194" s="116"/>
      <c r="H194" s="91"/>
      <c r="I194" s="94"/>
      <c r="J194" s="95"/>
      <c r="K194" s="81"/>
      <c r="L194" s="100"/>
      <c r="M194" s="101"/>
      <c r="N194" s="101"/>
      <c r="O194" s="102" t="str">
        <f t="shared" si="12"/>
        <v xml:space="preserve"> </v>
      </c>
      <c r="P194" s="100"/>
      <c r="Q194" s="101"/>
      <c r="R194" s="101"/>
      <c r="S194" s="102" t="str">
        <f t="shared" si="13"/>
        <v xml:space="preserve"> </v>
      </c>
      <c r="T194" s="104" t="str">
        <f t="shared" si="14"/>
        <v/>
      </c>
      <c r="U194" s="105" t="s">
        <v>131</v>
      </c>
      <c r="V194" s="149" t="str">
        <f>IF(H194=0," ",IF(E194="H",IF(AND(H194&gt;2006,H194&lt;2010),VLOOKUP(K194,Minimas!$A$15:$C$29,3),IF(AND(H194&gt;2009,H194&lt;2012),VLOOKUP(K194,Minimas!$A$15:$C$29,2),"ERREUR")),IF(AND(H194&gt;2006,H194&lt;2010),VLOOKUP(K194,Minimas!$H$15:J$29,3),IF(AND(H194&gt;2009,H194&lt;2012),VLOOKUP(K194,Minimas!$H$15:$J$29,2),"ERREUR"))))</f>
        <v xml:space="preserve"> </v>
      </c>
      <c r="W194" s="150" t="str">
        <f t="shared" si="15"/>
        <v/>
      </c>
      <c r="X194" s="42"/>
      <c r="Y194" s="42"/>
      <c r="Z194" s="42" t="str">
        <f t="shared" si="16"/>
        <v xml:space="preserve"> </v>
      </c>
      <c r="AA194" s="42" t="str">
        <f t="shared" si="17"/>
        <v xml:space="preserve"> </v>
      </c>
      <c r="AB194" s="162"/>
      <c r="AC194" s="162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</row>
    <row r="195" spans="2:107" s="5" customFormat="1" ht="30" customHeight="1" x14ac:dyDescent="0.2">
      <c r="B195" s="83"/>
      <c r="C195" s="86"/>
      <c r="D195" s="87"/>
      <c r="E195" s="89"/>
      <c r="F195" s="115"/>
      <c r="G195" s="116"/>
      <c r="H195" s="91"/>
      <c r="I195" s="94"/>
      <c r="J195" s="95"/>
      <c r="K195" s="81"/>
      <c r="L195" s="100"/>
      <c r="M195" s="101"/>
      <c r="N195" s="101"/>
      <c r="O195" s="102" t="str">
        <f t="shared" si="12"/>
        <v xml:space="preserve"> </v>
      </c>
      <c r="P195" s="100"/>
      <c r="Q195" s="101"/>
      <c r="R195" s="101"/>
      <c r="S195" s="102" t="str">
        <f t="shared" si="13"/>
        <v xml:space="preserve"> </v>
      </c>
      <c r="T195" s="104" t="str">
        <f t="shared" si="14"/>
        <v/>
      </c>
      <c r="U195" s="105" t="s">
        <v>131</v>
      </c>
      <c r="V195" s="149" t="str">
        <f>IF(H195=0," ",IF(E195="H",IF(AND(H195&gt;2006,H195&lt;2010),VLOOKUP(K195,Minimas!$A$15:$C$29,3),IF(AND(H195&gt;2009,H195&lt;2012),VLOOKUP(K195,Minimas!$A$15:$C$29,2),"ERREUR")),IF(AND(H195&gt;2006,H195&lt;2010),VLOOKUP(K195,Minimas!$H$15:J$29,3),IF(AND(H195&gt;2009,H195&lt;2012),VLOOKUP(K195,Minimas!$H$15:$J$29,2),"ERREUR"))))</f>
        <v xml:space="preserve"> </v>
      </c>
      <c r="W195" s="150" t="str">
        <f t="shared" si="15"/>
        <v/>
      </c>
      <c r="X195" s="42"/>
      <c r="Y195" s="42"/>
      <c r="Z195" s="42" t="str">
        <f t="shared" si="16"/>
        <v xml:space="preserve"> </v>
      </c>
      <c r="AA195" s="42" t="str">
        <f t="shared" si="17"/>
        <v xml:space="preserve"> </v>
      </c>
      <c r="AB195" s="162"/>
      <c r="AC195" s="162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</row>
    <row r="196" spans="2:107" s="5" customFormat="1" ht="30" customHeight="1" x14ac:dyDescent="0.2">
      <c r="B196" s="83"/>
      <c r="C196" s="86"/>
      <c r="D196" s="87"/>
      <c r="E196" s="89"/>
      <c r="F196" s="115"/>
      <c r="G196" s="116"/>
      <c r="H196" s="91"/>
      <c r="I196" s="94"/>
      <c r="J196" s="95"/>
      <c r="K196" s="81"/>
      <c r="L196" s="100"/>
      <c r="M196" s="101"/>
      <c r="N196" s="101"/>
      <c r="O196" s="102" t="str">
        <f t="shared" si="12"/>
        <v xml:space="preserve"> </v>
      </c>
      <c r="P196" s="100"/>
      <c r="Q196" s="101"/>
      <c r="R196" s="101"/>
      <c r="S196" s="102" t="str">
        <f t="shared" si="13"/>
        <v xml:space="preserve"> </v>
      </c>
      <c r="T196" s="104" t="str">
        <f t="shared" si="14"/>
        <v/>
      </c>
      <c r="U196" s="105" t="s">
        <v>131</v>
      </c>
      <c r="V196" s="149" t="str">
        <f>IF(H196=0," ",IF(E196="H",IF(AND(H196&gt;2006,H196&lt;2010),VLOOKUP(K196,Minimas!$A$15:$C$29,3),IF(AND(H196&gt;2009,H196&lt;2012),VLOOKUP(K196,Minimas!$A$15:$C$29,2),"ERREUR")),IF(AND(H196&gt;2006,H196&lt;2010),VLOOKUP(K196,Minimas!$H$15:J$29,3),IF(AND(H196&gt;2009,H196&lt;2012),VLOOKUP(K196,Minimas!$H$15:$J$29,2),"ERREUR"))))</f>
        <v xml:space="preserve"> </v>
      </c>
      <c r="W196" s="150" t="str">
        <f t="shared" si="15"/>
        <v/>
      </c>
      <c r="X196" s="42"/>
      <c r="Y196" s="42"/>
      <c r="Z196" s="42" t="str">
        <f t="shared" si="16"/>
        <v xml:space="preserve"> </v>
      </c>
      <c r="AA196" s="42" t="str">
        <f t="shared" si="17"/>
        <v xml:space="preserve"> </v>
      </c>
      <c r="AB196" s="162"/>
      <c r="AC196" s="162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</row>
    <row r="197" spans="2:107" s="5" customFormat="1" ht="30" customHeight="1" x14ac:dyDescent="0.2">
      <c r="B197" s="83"/>
      <c r="C197" s="86"/>
      <c r="D197" s="87"/>
      <c r="E197" s="89"/>
      <c r="F197" s="115"/>
      <c r="G197" s="116"/>
      <c r="H197" s="91"/>
      <c r="I197" s="94"/>
      <c r="J197" s="95"/>
      <c r="K197" s="81"/>
      <c r="L197" s="100"/>
      <c r="M197" s="101"/>
      <c r="N197" s="101"/>
      <c r="O197" s="102" t="str">
        <f t="shared" si="12"/>
        <v xml:space="preserve"> </v>
      </c>
      <c r="P197" s="100"/>
      <c r="Q197" s="101"/>
      <c r="R197" s="101"/>
      <c r="S197" s="102" t="str">
        <f t="shared" si="13"/>
        <v xml:space="preserve"> </v>
      </c>
      <c r="T197" s="104" t="str">
        <f t="shared" si="14"/>
        <v/>
      </c>
      <c r="U197" s="105" t="s">
        <v>131</v>
      </c>
      <c r="V197" s="149" t="str">
        <f>IF(H197=0," ",IF(E197="H",IF(AND(H197&gt;2006,H197&lt;2010),VLOOKUP(K197,Minimas!$A$15:$C$29,3),IF(AND(H197&gt;2009,H197&lt;2012),VLOOKUP(K197,Minimas!$A$15:$C$29,2),"ERREUR")),IF(AND(H197&gt;2006,H197&lt;2010),VLOOKUP(K197,Minimas!$H$15:J$29,3),IF(AND(H197&gt;2009,H197&lt;2012),VLOOKUP(K197,Minimas!$H$15:$J$29,2),"ERREUR"))))</f>
        <v xml:space="preserve"> </v>
      </c>
      <c r="W197" s="150" t="str">
        <f t="shared" si="15"/>
        <v/>
      </c>
      <c r="X197" s="42"/>
      <c r="Y197" s="42"/>
      <c r="Z197" s="42" t="str">
        <f t="shared" si="16"/>
        <v xml:space="preserve"> </v>
      </c>
      <c r="AA197" s="42" t="str">
        <f t="shared" si="17"/>
        <v xml:space="preserve"> </v>
      </c>
      <c r="AB197" s="162"/>
      <c r="AC197" s="162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</row>
    <row r="198" spans="2:107" s="5" customFormat="1" ht="30" customHeight="1" x14ac:dyDescent="0.2">
      <c r="B198" s="83"/>
      <c r="C198" s="86"/>
      <c r="D198" s="87"/>
      <c r="E198" s="89"/>
      <c r="F198" s="115"/>
      <c r="G198" s="116"/>
      <c r="H198" s="91"/>
      <c r="I198" s="94"/>
      <c r="J198" s="95"/>
      <c r="K198" s="81"/>
      <c r="L198" s="100"/>
      <c r="M198" s="101"/>
      <c r="N198" s="101"/>
      <c r="O198" s="102" t="str">
        <f t="shared" si="12"/>
        <v xml:space="preserve"> </v>
      </c>
      <c r="P198" s="100"/>
      <c r="Q198" s="101"/>
      <c r="R198" s="101"/>
      <c r="S198" s="102" t="str">
        <f t="shared" si="13"/>
        <v xml:space="preserve"> </v>
      </c>
      <c r="T198" s="104" t="str">
        <f t="shared" si="14"/>
        <v/>
      </c>
      <c r="U198" s="105" t="s">
        <v>131</v>
      </c>
      <c r="V198" s="149" t="str">
        <f>IF(H198=0," ",IF(E198="H",IF(AND(H198&gt;2006,H198&lt;2010),VLOOKUP(K198,Minimas!$A$15:$C$29,3),IF(AND(H198&gt;2009,H198&lt;2012),VLOOKUP(K198,Minimas!$A$15:$C$29,2),"ERREUR")),IF(AND(H198&gt;2006,H198&lt;2010),VLOOKUP(K198,Minimas!$H$15:J$29,3),IF(AND(H198&gt;2009,H198&lt;2012),VLOOKUP(K198,Minimas!$H$15:$J$29,2),"ERREUR"))))</f>
        <v xml:space="preserve"> </v>
      </c>
      <c r="W198" s="150" t="str">
        <f t="shared" si="15"/>
        <v/>
      </c>
      <c r="X198" s="42"/>
      <c r="Y198" s="42"/>
      <c r="Z198" s="42" t="str">
        <f t="shared" si="16"/>
        <v xml:space="preserve"> </v>
      </c>
      <c r="AA198" s="42" t="str">
        <f t="shared" si="17"/>
        <v xml:space="preserve"> </v>
      </c>
      <c r="AB198" s="162"/>
      <c r="AC198" s="162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</row>
    <row r="199" spans="2:107" s="5" customFormat="1" ht="30" customHeight="1" x14ac:dyDescent="0.2">
      <c r="B199" s="83"/>
      <c r="C199" s="86"/>
      <c r="D199" s="87"/>
      <c r="E199" s="89"/>
      <c r="F199" s="115"/>
      <c r="G199" s="116"/>
      <c r="H199" s="91"/>
      <c r="I199" s="94"/>
      <c r="J199" s="95"/>
      <c r="K199" s="81"/>
      <c r="L199" s="100"/>
      <c r="M199" s="101"/>
      <c r="N199" s="101"/>
      <c r="O199" s="102" t="str">
        <f t="shared" si="12"/>
        <v xml:space="preserve"> </v>
      </c>
      <c r="P199" s="100"/>
      <c r="Q199" s="101"/>
      <c r="R199" s="101"/>
      <c r="S199" s="102" t="str">
        <f t="shared" si="13"/>
        <v xml:space="preserve"> </v>
      </c>
      <c r="T199" s="104" t="str">
        <f t="shared" si="14"/>
        <v/>
      </c>
      <c r="U199" s="105" t="s">
        <v>131</v>
      </c>
      <c r="V199" s="149" t="str">
        <f>IF(H199=0," ",IF(E199="H",IF(AND(H199&gt;2006,H199&lt;2010),VLOOKUP(K199,Minimas!$A$15:$C$29,3),IF(AND(H199&gt;2009,H199&lt;2012),VLOOKUP(K199,Minimas!$A$15:$C$29,2),"ERREUR")),IF(AND(H199&gt;2006,H199&lt;2010),VLOOKUP(K199,Minimas!$H$15:J$29,3),IF(AND(H199&gt;2009,H199&lt;2012),VLOOKUP(K199,Minimas!$H$15:$J$29,2),"ERREUR"))))</f>
        <v xml:space="preserve"> </v>
      </c>
      <c r="W199" s="150" t="str">
        <f t="shared" si="15"/>
        <v/>
      </c>
      <c r="X199" s="42"/>
      <c r="Y199" s="42"/>
      <c r="Z199" s="42" t="str">
        <f t="shared" si="16"/>
        <v xml:space="preserve"> </v>
      </c>
      <c r="AA199" s="42" t="str">
        <f t="shared" si="17"/>
        <v xml:space="preserve"> </v>
      </c>
      <c r="AB199" s="162"/>
      <c r="AC199" s="162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</row>
    <row r="200" spans="2:107" s="5" customFormat="1" ht="30" customHeight="1" x14ac:dyDescent="0.2">
      <c r="B200" s="83"/>
      <c r="C200" s="86"/>
      <c r="D200" s="87"/>
      <c r="E200" s="89"/>
      <c r="F200" s="115"/>
      <c r="G200" s="116"/>
      <c r="H200" s="91"/>
      <c r="I200" s="94"/>
      <c r="J200" s="95"/>
      <c r="K200" s="81"/>
      <c r="L200" s="100"/>
      <c r="M200" s="101"/>
      <c r="N200" s="101"/>
      <c r="O200" s="102" t="str">
        <f t="shared" ref="O200:O250" si="18">IF(Z200&lt;=0,0,Z200)</f>
        <v xml:space="preserve"> </v>
      </c>
      <c r="P200" s="100"/>
      <c r="Q200" s="101"/>
      <c r="R200" s="101"/>
      <c r="S200" s="102" t="str">
        <f t="shared" ref="S200:S250" si="19">IF(AA200&lt;=0,0,AA200)</f>
        <v xml:space="preserve"> </v>
      </c>
      <c r="T200" s="104" t="str">
        <f t="shared" ref="T200:T250" si="20">IF(E200="","",IF(OR(O200=0,S200=0),0,O200+S200))</f>
        <v/>
      </c>
      <c r="U200" s="105" t="s">
        <v>131</v>
      </c>
      <c r="V200" s="149" t="str">
        <f>IF(H200=0," ",IF(E200="H",IF(AND(H200&gt;2006,H200&lt;2010),VLOOKUP(K200,Minimas!$A$15:$C$29,3),IF(AND(H200&gt;2009,H200&lt;2012),VLOOKUP(K200,Minimas!$A$15:$C$29,2),"ERREUR")),IF(AND(H200&gt;2006,H200&lt;2010),VLOOKUP(K200,Minimas!$H$15:J$29,3),IF(AND(H200&gt;2009,H200&lt;2012),VLOOKUP(K200,Minimas!$H$15:$J$29,2),"ERREUR"))))</f>
        <v xml:space="preserve"> </v>
      </c>
      <c r="W200" s="150" t="str">
        <f t="shared" ref="W200:W250" si="21">IF(E200=" "," ",IF(E200="H",10^(0.75194503*LOG(K200/175.508)^2)*T200,IF(E200="F",10^(0.783497476* LOG(K200/153.655)^2)*T200,"")))</f>
        <v/>
      </c>
      <c r="X200" s="42"/>
      <c r="Y200" s="42"/>
      <c r="Z200" s="42" t="str">
        <f t="shared" ref="Z200:Z250" si="22">IF(L200=0," ",MAXA(L200+M200,M200+N200,L200+N200))</f>
        <v xml:space="preserve"> </v>
      </c>
      <c r="AA200" s="42" t="str">
        <f t="shared" ref="AA200:AA250" si="23">IF(P200=0," ",MAXA(P200+Q200,Q200+R200,P200+R200))</f>
        <v xml:space="preserve"> </v>
      </c>
      <c r="AB200" s="162"/>
      <c r="AC200" s="162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</row>
    <row r="201" spans="2:107" s="5" customFormat="1" ht="30" customHeight="1" x14ac:dyDescent="0.2">
      <c r="B201" s="83"/>
      <c r="C201" s="86"/>
      <c r="D201" s="87"/>
      <c r="E201" s="89"/>
      <c r="F201" s="115"/>
      <c r="G201" s="116"/>
      <c r="H201" s="91"/>
      <c r="I201" s="94"/>
      <c r="J201" s="95"/>
      <c r="K201" s="81"/>
      <c r="L201" s="100"/>
      <c r="M201" s="101"/>
      <c r="N201" s="101"/>
      <c r="O201" s="102" t="str">
        <f t="shared" si="18"/>
        <v xml:space="preserve"> </v>
      </c>
      <c r="P201" s="100"/>
      <c r="Q201" s="101"/>
      <c r="R201" s="101"/>
      <c r="S201" s="102" t="str">
        <f t="shared" si="19"/>
        <v xml:space="preserve"> </v>
      </c>
      <c r="T201" s="104" t="str">
        <f t="shared" si="20"/>
        <v/>
      </c>
      <c r="U201" s="105" t="s">
        <v>131</v>
      </c>
      <c r="V201" s="149" t="str">
        <f>IF(H201=0," ",IF(E201="H",IF(AND(H201&gt;2006,H201&lt;2010),VLOOKUP(K201,Minimas!$A$15:$C$29,3),IF(AND(H201&gt;2009,H201&lt;2012),VLOOKUP(K201,Minimas!$A$15:$C$29,2),"ERREUR")),IF(AND(H201&gt;2006,H201&lt;2010),VLOOKUP(K201,Minimas!$H$15:J$29,3),IF(AND(H201&gt;2009,H201&lt;2012),VLOOKUP(K201,Minimas!$H$15:$J$29,2),"ERREUR"))))</f>
        <v xml:space="preserve"> </v>
      </c>
      <c r="W201" s="150" t="str">
        <f t="shared" si="21"/>
        <v/>
      </c>
      <c r="X201" s="42"/>
      <c r="Y201" s="42"/>
      <c r="Z201" s="42" t="str">
        <f t="shared" si="22"/>
        <v xml:space="preserve"> </v>
      </c>
      <c r="AA201" s="42" t="str">
        <f t="shared" si="23"/>
        <v xml:space="preserve"> </v>
      </c>
      <c r="AB201" s="162"/>
      <c r="AC201" s="162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</row>
    <row r="202" spans="2:107" s="5" customFormat="1" ht="30" customHeight="1" x14ac:dyDescent="0.2">
      <c r="B202" s="83"/>
      <c r="C202" s="86"/>
      <c r="D202" s="87"/>
      <c r="E202" s="89"/>
      <c r="F202" s="115"/>
      <c r="G202" s="116"/>
      <c r="H202" s="91"/>
      <c r="I202" s="94"/>
      <c r="J202" s="95"/>
      <c r="K202" s="81"/>
      <c r="L202" s="100"/>
      <c r="M202" s="101"/>
      <c r="N202" s="101"/>
      <c r="O202" s="102" t="str">
        <f t="shared" si="18"/>
        <v xml:space="preserve"> </v>
      </c>
      <c r="P202" s="100"/>
      <c r="Q202" s="101"/>
      <c r="R202" s="101"/>
      <c r="S202" s="102" t="str">
        <f t="shared" si="19"/>
        <v xml:space="preserve"> </v>
      </c>
      <c r="T202" s="104" t="str">
        <f t="shared" si="20"/>
        <v/>
      </c>
      <c r="U202" s="105" t="s">
        <v>131</v>
      </c>
      <c r="V202" s="149" t="str">
        <f>IF(H202=0," ",IF(E202="H",IF(AND(H202&gt;2006,H202&lt;2010),VLOOKUP(K202,Minimas!$A$15:$C$29,3),IF(AND(H202&gt;2009,H202&lt;2012),VLOOKUP(K202,Minimas!$A$15:$C$29,2),"ERREUR")),IF(AND(H202&gt;2006,H202&lt;2010),VLOOKUP(K202,Minimas!$H$15:J$29,3),IF(AND(H202&gt;2009,H202&lt;2012),VLOOKUP(K202,Minimas!$H$15:$J$29,2),"ERREUR"))))</f>
        <v xml:space="preserve"> </v>
      </c>
      <c r="W202" s="150" t="str">
        <f t="shared" si="21"/>
        <v/>
      </c>
      <c r="X202" s="42"/>
      <c r="Y202" s="42"/>
      <c r="Z202" s="42" t="str">
        <f t="shared" si="22"/>
        <v xml:space="preserve"> </v>
      </c>
      <c r="AA202" s="42" t="str">
        <f t="shared" si="23"/>
        <v xml:space="preserve"> </v>
      </c>
      <c r="AB202" s="162"/>
      <c r="AC202" s="162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</row>
    <row r="203" spans="2:107" s="5" customFormat="1" ht="30" customHeight="1" x14ac:dyDescent="0.2">
      <c r="B203" s="83"/>
      <c r="C203" s="86"/>
      <c r="D203" s="87"/>
      <c r="E203" s="89"/>
      <c r="F203" s="115"/>
      <c r="G203" s="116"/>
      <c r="H203" s="91"/>
      <c r="I203" s="94"/>
      <c r="J203" s="95"/>
      <c r="K203" s="81"/>
      <c r="L203" s="100"/>
      <c r="M203" s="101"/>
      <c r="N203" s="101"/>
      <c r="O203" s="102" t="str">
        <f t="shared" si="18"/>
        <v xml:space="preserve"> </v>
      </c>
      <c r="P203" s="100"/>
      <c r="Q203" s="101"/>
      <c r="R203" s="101"/>
      <c r="S203" s="102" t="str">
        <f t="shared" si="19"/>
        <v xml:space="preserve"> </v>
      </c>
      <c r="T203" s="104" t="str">
        <f t="shared" si="20"/>
        <v/>
      </c>
      <c r="U203" s="105" t="s">
        <v>131</v>
      </c>
      <c r="V203" s="149" t="str">
        <f>IF(H203=0," ",IF(E203="H",IF(AND(H203&gt;2006,H203&lt;2010),VLOOKUP(K203,Minimas!$A$15:$C$29,3),IF(AND(H203&gt;2009,H203&lt;2012),VLOOKUP(K203,Minimas!$A$15:$C$29,2),"ERREUR")),IF(AND(H203&gt;2006,H203&lt;2010),VLOOKUP(K203,Minimas!$H$15:J$29,3),IF(AND(H203&gt;2009,H203&lt;2012),VLOOKUP(K203,Minimas!$H$15:$J$29,2),"ERREUR"))))</f>
        <v xml:space="preserve"> </v>
      </c>
      <c r="W203" s="150" t="str">
        <f t="shared" si="21"/>
        <v/>
      </c>
      <c r="X203" s="42"/>
      <c r="Y203" s="42"/>
      <c r="Z203" s="42" t="str">
        <f t="shared" si="22"/>
        <v xml:space="preserve"> </v>
      </c>
      <c r="AA203" s="42" t="str">
        <f t="shared" si="23"/>
        <v xml:space="preserve"> </v>
      </c>
      <c r="AB203" s="162"/>
      <c r="AC203" s="162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</row>
    <row r="204" spans="2:107" s="5" customFormat="1" ht="30" customHeight="1" x14ac:dyDescent="0.2">
      <c r="B204" s="83"/>
      <c r="C204" s="86"/>
      <c r="D204" s="87"/>
      <c r="E204" s="89"/>
      <c r="F204" s="115"/>
      <c r="G204" s="116"/>
      <c r="H204" s="91"/>
      <c r="I204" s="94"/>
      <c r="J204" s="95"/>
      <c r="K204" s="81"/>
      <c r="L204" s="100"/>
      <c r="M204" s="101"/>
      <c r="N204" s="101"/>
      <c r="O204" s="102" t="str">
        <f t="shared" si="18"/>
        <v xml:space="preserve"> </v>
      </c>
      <c r="P204" s="100"/>
      <c r="Q204" s="101"/>
      <c r="R204" s="101"/>
      <c r="S204" s="102" t="str">
        <f t="shared" si="19"/>
        <v xml:space="preserve"> </v>
      </c>
      <c r="T204" s="104" t="str">
        <f t="shared" si="20"/>
        <v/>
      </c>
      <c r="U204" s="105" t="s">
        <v>131</v>
      </c>
      <c r="V204" s="149" t="str">
        <f>IF(H204=0," ",IF(E204="H",IF(AND(H204&gt;2006,H204&lt;2010),VLOOKUP(K204,Minimas!$A$15:$C$29,3),IF(AND(H204&gt;2009,H204&lt;2012),VLOOKUP(K204,Minimas!$A$15:$C$29,2),"ERREUR")),IF(AND(H204&gt;2006,H204&lt;2010),VLOOKUP(K204,Minimas!$H$15:J$29,3),IF(AND(H204&gt;2009,H204&lt;2012),VLOOKUP(K204,Minimas!$H$15:$J$29,2),"ERREUR"))))</f>
        <v xml:space="preserve"> </v>
      </c>
      <c r="W204" s="150" t="str">
        <f t="shared" si="21"/>
        <v/>
      </c>
      <c r="X204" s="42"/>
      <c r="Y204" s="42"/>
      <c r="Z204" s="42" t="str">
        <f t="shared" si="22"/>
        <v xml:space="preserve"> </v>
      </c>
      <c r="AA204" s="42" t="str">
        <f t="shared" si="23"/>
        <v xml:space="preserve"> </v>
      </c>
      <c r="AB204" s="162"/>
      <c r="AC204" s="162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2:107" s="5" customFormat="1" ht="30" customHeight="1" x14ac:dyDescent="0.2">
      <c r="B205" s="83"/>
      <c r="C205" s="86"/>
      <c r="D205" s="87"/>
      <c r="E205" s="89"/>
      <c r="F205" s="115"/>
      <c r="G205" s="116"/>
      <c r="H205" s="91"/>
      <c r="I205" s="94"/>
      <c r="J205" s="95"/>
      <c r="K205" s="81"/>
      <c r="L205" s="100"/>
      <c r="M205" s="101"/>
      <c r="N205" s="101"/>
      <c r="O205" s="102" t="str">
        <f t="shared" si="18"/>
        <v xml:space="preserve"> </v>
      </c>
      <c r="P205" s="100"/>
      <c r="Q205" s="101"/>
      <c r="R205" s="101"/>
      <c r="S205" s="102" t="str">
        <f t="shared" si="19"/>
        <v xml:space="preserve"> </v>
      </c>
      <c r="T205" s="104" t="str">
        <f t="shared" si="20"/>
        <v/>
      </c>
      <c r="U205" s="105" t="s">
        <v>131</v>
      </c>
      <c r="V205" s="149" t="str">
        <f>IF(H205=0," ",IF(E205="H",IF(AND(H205&gt;2006,H205&lt;2010),VLOOKUP(K205,Minimas!$A$15:$C$29,3),IF(AND(H205&gt;2009,H205&lt;2012),VLOOKUP(K205,Minimas!$A$15:$C$29,2),"ERREUR")),IF(AND(H205&gt;2006,H205&lt;2010),VLOOKUP(K205,Minimas!$H$15:J$29,3),IF(AND(H205&gt;2009,H205&lt;2012),VLOOKUP(K205,Minimas!$H$15:$J$29,2),"ERREUR"))))</f>
        <v xml:space="preserve"> </v>
      </c>
      <c r="W205" s="150" t="str">
        <f t="shared" si="21"/>
        <v/>
      </c>
      <c r="X205" s="42"/>
      <c r="Y205" s="42"/>
      <c r="Z205" s="42" t="str">
        <f t="shared" si="22"/>
        <v xml:space="preserve"> </v>
      </c>
      <c r="AA205" s="42" t="str">
        <f t="shared" si="23"/>
        <v xml:space="preserve"> </v>
      </c>
      <c r="AB205" s="162"/>
      <c r="AC205" s="162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</row>
    <row r="206" spans="2:107" s="5" customFormat="1" ht="30" customHeight="1" x14ac:dyDescent="0.2">
      <c r="B206" s="83"/>
      <c r="C206" s="86"/>
      <c r="D206" s="87"/>
      <c r="E206" s="89"/>
      <c r="F206" s="115"/>
      <c r="G206" s="116"/>
      <c r="H206" s="91"/>
      <c r="I206" s="94"/>
      <c r="J206" s="95"/>
      <c r="K206" s="81"/>
      <c r="L206" s="100"/>
      <c r="M206" s="101"/>
      <c r="N206" s="101"/>
      <c r="O206" s="102" t="str">
        <f t="shared" si="18"/>
        <v xml:space="preserve"> </v>
      </c>
      <c r="P206" s="100"/>
      <c r="Q206" s="101"/>
      <c r="R206" s="101"/>
      <c r="S206" s="102" t="str">
        <f t="shared" si="19"/>
        <v xml:space="preserve"> </v>
      </c>
      <c r="T206" s="104" t="str">
        <f t="shared" si="20"/>
        <v/>
      </c>
      <c r="U206" s="105" t="s">
        <v>131</v>
      </c>
      <c r="V206" s="149" t="str">
        <f>IF(H206=0," ",IF(E206="H",IF(AND(H206&gt;2006,H206&lt;2010),VLOOKUP(K206,Minimas!$A$15:$C$29,3),IF(AND(H206&gt;2009,H206&lt;2012),VLOOKUP(K206,Minimas!$A$15:$C$29,2),"ERREUR")),IF(AND(H206&gt;2006,H206&lt;2010),VLOOKUP(K206,Minimas!$H$15:J$29,3),IF(AND(H206&gt;2009,H206&lt;2012),VLOOKUP(K206,Minimas!$H$15:$J$29,2),"ERREUR"))))</f>
        <v xml:space="preserve"> </v>
      </c>
      <c r="W206" s="150" t="str">
        <f t="shared" si="21"/>
        <v/>
      </c>
      <c r="X206" s="42"/>
      <c r="Y206" s="42"/>
      <c r="Z206" s="42" t="str">
        <f t="shared" si="22"/>
        <v xml:space="preserve"> </v>
      </c>
      <c r="AA206" s="42" t="str">
        <f t="shared" si="23"/>
        <v xml:space="preserve"> </v>
      </c>
      <c r="AB206" s="162"/>
      <c r="AC206" s="162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</row>
    <row r="207" spans="2:107" s="5" customFormat="1" ht="30" customHeight="1" x14ac:dyDescent="0.2">
      <c r="B207" s="83"/>
      <c r="C207" s="86"/>
      <c r="D207" s="87"/>
      <c r="E207" s="89"/>
      <c r="F207" s="115"/>
      <c r="G207" s="116"/>
      <c r="H207" s="91"/>
      <c r="I207" s="94"/>
      <c r="J207" s="95"/>
      <c r="K207" s="81"/>
      <c r="L207" s="100"/>
      <c r="M207" s="101"/>
      <c r="N207" s="101"/>
      <c r="O207" s="102" t="str">
        <f t="shared" si="18"/>
        <v xml:space="preserve"> </v>
      </c>
      <c r="P207" s="100"/>
      <c r="Q207" s="101"/>
      <c r="R207" s="101"/>
      <c r="S207" s="102" t="str">
        <f t="shared" si="19"/>
        <v xml:space="preserve"> </v>
      </c>
      <c r="T207" s="104" t="str">
        <f t="shared" si="20"/>
        <v/>
      </c>
      <c r="U207" s="105" t="s">
        <v>131</v>
      </c>
      <c r="V207" s="149" t="str">
        <f>IF(H207=0," ",IF(E207="H",IF(AND(H207&gt;2006,H207&lt;2010),VLOOKUP(K207,Minimas!$A$15:$C$29,3),IF(AND(H207&gt;2009,H207&lt;2012),VLOOKUP(K207,Minimas!$A$15:$C$29,2),"ERREUR")),IF(AND(H207&gt;2006,H207&lt;2010),VLOOKUP(K207,Minimas!$H$15:J$29,3),IF(AND(H207&gt;2009,H207&lt;2012),VLOOKUP(K207,Minimas!$H$15:$J$29,2),"ERREUR"))))</f>
        <v xml:space="preserve"> </v>
      </c>
      <c r="W207" s="150" t="str">
        <f t="shared" si="21"/>
        <v/>
      </c>
      <c r="X207" s="42"/>
      <c r="Y207" s="42"/>
      <c r="Z207" s="42" t="str">
        <f t="shared" si="22"/>
        <v xml:space="preserve"> </v>
      </c>
      <c r="AA207" s="42" t="str">
        <f t="shared" si="23"/>
        <v xml:space="preserve"> </v>
      </c>
      <c r="AB207" s="162"/>
      <c r="AC207" s="162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</row>
    <row r="208" spans="2:107" s="5" customFormat="1" ht="30" customHeight="1" x14ac:dyDescent="0.2">
      <c r="B208" s="83"/>
      <c r="C208" s="86"/>
      <c r="D208" s="87"/>
      <c r="E208" s="89"/>
      <c r="F208" s="115"/>
      <c r="G208" s="116"/>
      <c r="H208" s="91"/>
      <c r="I208" s="94"/>
      <c r="J208" s="95"/>
      <c r="K208" s="81"/>
      <c r="L208" s="100"/>
      <c r="M208" s="101"/>
      <c r="N208" s="101"/>
      <c r="O208" s="102" t="str">
        <f t="shared" si="18"/>
        <v xml:space="preserve"> </v>
      </c>
      <c r="P208" s="100"/>
      <c r="Q208" s="101"/>
      <c r="R208" s="101"/>
      <c r="S208" s="102" t="str">
        <f t="shared" si="19"/>
        <v xml:space="preserve"> </v>
      </c>
      <c r="T208" s="104" t="str">
        <f t="shared" si="20"/>
        <v/>
      </c>
      <c r="U208" s="105" t="s">
        <v>131</v>
      </c>
      <c r="V208" s="149" t="str">
        <f>IF(H208=0," ",IF(E208="H",IF(AND(H208&gt;2006,H208&lt;2010),VLOOKUP(K208,Minimas!$A$15:$C$29,3),IF(AND(H208&gt;2009,H208&lt;2012),VLOOKUP(K208,Minimas!$A$15:$C$29,2),"ERREUR")),IF(AND(H208&gt;2006,H208&lt;2010),VLOOKUP(K208,Minimas!$H$15:J$29,3),IF(AND(H208&gt;2009,H208&lt;2012),VLOOKUP(K208,Minimas!$H$15:$J$29,2),"ERREUR"))))</f>
        <v xml:space="preserve"> </v>
      </c>
      <c r="W208" s="150" t="str">
        <f t="shared" si="21"/>
        <v/>
      </c>
      <c r="X208" s="42"/>
      <c r="Y208" s="42"/>
      <c r="Z208" s="42" t="str">
        <f t="shared" si="22"/>
        <v xml:space="preserve"> </v>
      </c>
      <c r="AA208" s="42" t="str">
        <f t="shared" si="23"/>
        <v xml:space="preserve"> </v>
      </c>
      <c r="AB208" s="162"/>
      <c r="AC208" s="162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</row>
    <row r="209" spans="2:107" s="5" customFormat="1" ht="30" customHeight="1" x14ac:dyDescent="0.2">
      <c r="B209" s="83"/>
      <c r="C209" s="86"/>
      <c r="D209" s="87"/>
      <c r="E209" s="89"/>
      <c r="F209" s="115"/>
      <c r="G209" s="116"/>
      <c r="H209" s="91"/>
      <c r="I209" s="94"/>
      <c r="J209" s="95"/>
      <c r="K209" s="81"/>
      <c r="L209" s="100"/>
      <c r="M209" s="101"/>
      <c r="N209" s="101"/>
      <c r="O209" s="102" t="str">
        <f t="shared" si="18"/>
        <v xml:space="preserve"> </v>
      </c>
      <c r="P209" s="100"/>
      <c r="Q209" s="101"/>
      <c r="R209" s="101"/>
      <c r="S209" s="102" t="str">
        <f t="shared" si="19"/>
        <v xml:space="preserve"> </v>
      </c>
      <c r="T209" s="104" t="str">
        <f t="shared" si="20"/>
        <v/>
      </c>
      <c r="U209" s="105" t="s">
        <v>131</v>
      </c>
      <c r="V209" s="149" t="str">
        <f>IF(H209=0," ",IF(E209="H",IF(AND(H209&gt;2006,H209&lt;2010),VLOOKUP(K209,Minimas!$A$15:$C$29,3),IF(AND(H209&gt;2009,H209&lt;2012),VLOOKUP(K209,Minimas!$A$15:$C$29,2),"ERREUR")),IF(AND(H209&gt;2006,H209&lt;2010),VLOOKUP(K209,Minimas!$H$15:J$29,3),IF(AND(H209&gt;2009,H209&lt;2012),VLOOKUP(K209,Minimas!$H$15:$J$29,2),"ERREUR"))))</f>
        <v xml:space="preserve"> </v>
      </c>
      <c r="W209" s="150" t="str">
        <f t="shared" si="21"/>
        <v/>
      </c>
      <c r="X209" s="42"/>
      <c r="Y209" s="42"/>
      <c r="Z209" s="42" t="str">
        <f t="shared" si="22"/>
        <v xml:space="preserve"> </v>
      </c>
      <c r="AA209" s="42" t="str">
        <f t="shared" si="23"/>
        <v xml:space="preserve"> </v>
      </c>
      <c r="AB209" s="162"/>
      <c r="AC209" s="162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</row>
    <row r="210" spans="2:107" s="5" customFormat="1" ht="30" customHeight="1" x14ac:dyDescent="0.2">
      <c r="B210" s="83"/>
      <c r="C210" s="86"/>
      <c r="D210" s="87"/>
      <c r="E210" s="89"/>
      <c r="F210" s="115"/>
      <c r="G210" s="116"/>
      <c r="H210" s="91"/>
      <c r="I210" s="94"/>
      <c r="J210" s="95"/>
      <c r="K210" s="81"/>
      <c r="L210" s="100"/>
      <c r="M210" s="101"/>
      <c r="N210" s="101"/>
      <c r="O210" s="102" t="str">
        <f t="shared" si="18"/>
        <v xml:space="preserve"> </v>
      </c>
      <c r="P210" s="100"/>
      <c r="Q210" s="101"/>
      <c r="R210" s="101"/>
      <c r="S210" s="102" t="str">
        <f t="shared" si="19"/>
        <v xml:space="preserve"> </v>
      </c>
      <c r="T210" s="104" t="str">
        <f t="shared" si="20"/>
        <v/>
      </c>
      <c r="U210" s="105" t="s">
        <v>131</v>
      </c>
      <c r="V210" s="149" t="str">
        <f>IF(H210=0," ",IF(E210="H",IF(AND(H210&gt;2006,H210&lt;2010),VLOOKUP(K210,Minimas!$A$15:$C$29,3),IF(AND(H210&gt;2009,H210&lt;2012),VLOOKUP(K210,Minimas!$A$15:$C$29,2),"ERREUR")),IF(AND(H210&gt;2006,H210&lt;2010),VLOOKUP(K210,Minimas!$H$15:J$29,3),IF(AND(H210&gt;2009,H210&lt;2012),VLOOKUP(K210,Minimas!$H$15:$J$29,2),"ERREUR"))))</f>
        <v xml:space="preserve"> </v>
      </c>
      <c r="W210" s="150" t="str">
        <f t="shared" si="21"/>
        <v/>
      </c>
      <c r="X210" s="42"/>
      <c r="Y210" s="42"/>
      <c r="Z210" s="42" t="str">
        <f t="shared" si="22"/>
        <v xml:space="preserve"> </v>
      </c>
      <c r="AA210" s="42" t="str">
        <f t="shared" si="23"/>
        <v xml:space="preserve"> </v>
      </c>
      <c r="AB210" s="162"/>
      <c r="AC210" s="162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</row>
    <row r="211" spans="2:107" s="5" customFormat="1" ht="30" customHeight="1" x14ac:dyDescent="0.2">
      <c r="B211" s="83"/>
      <c r="C211" s="86"/>
      <c r="D211" s="87"/>
      <c r="E211" s="89"/>
      <c r="F211" s="115"/>
      <c r="G211" s="116"/>
      <c r="H211" s="91"/>
      <c r="I211" s="94"/>
      <c r="J211" s="95"/>
      <c r="K211" s="81"/>
      <c r="L211" s="100"/>
      <c r="M211" s="101"/>
      <c r="N211" s="101"/>
      <c r="O211" s="102" t="str">
        <f t="shared" si="18"/>
        <v xml:space="preserve"> </v>
      </c>
      <c r="P211" s="100"/>
      <c r="Q211" s="101"/>
      <c r="R211" s="101"/>
      <c r="S211" s="102" t="str">
        <f t="shared" si="19"/>
        <v xml:space="preserve"> </v>
      </c>
      <c r="T211" s="104" t="str">
        <f t="shared" si="20"/>
        <v/>
      </c>
      <c r="U211" s="105" t="s">
        <v>131</v>
      </c>
      <c r="V211" s="149" t="str">
        <f>IF(H211=0," ",IF(E211="H",IF(AND(H211&gt;2006,H211&lt;2010),VLOOKUP(K211,Minimas!$A$15:$C$29,3),IF(AND(H211&gt;2009,H211&lt;2012),VLOOKUP(K211,Minimas!$A$15:$C$29,2),"ERREUR")),IF(AND(H211&gt;2006,H211&lt;2010),VLOOKUP(K211,Minimas!$H$15:J$29,3),IF(AND(H211&gt;2009,H211&lt;2012),VLOOKUP(K211,Minimas!$H$15:$J$29,2),"ERREUR"))))</f>
        <v xml:space="preserve"> </v>
      </c>
      <c r="W211" s="150" t="str">
        <f t="shared" si="21"/>
        <v/>
      </c>
      <c r="X211" s="42"/>
      <c r="Y211" s="42"/>
      <c r="Z211" s="42" t="str">
        <f t="shared" si="22"/>
        <v xml:space="preserve"> </v>
      </c>
      <c r="AA211" s="42" t="str">
        <f t="shared" si="23"/>
        <v xml:space="preserve"> </v>
      </c>
      <c r="AB211" s="162"/>
      <c r="AC211" s="162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</row>
    <row r="212" spans="2:107" s="5" customFormat="1" ht="30" customHeight="1" x14ac:dyDescent="0.2">
      <c r="B212" s="83"/>
      <c r="C212" s="86"/>
      <c r="D212" s="87"/>
      <c r="E212" s="89"/>
      <c r="F212" s="115"/>
      <c r="G212" s="116"/>
      <c r="H212" s="91"/>
      <c r="I212" s="94"/>
      <c r="J212" s="95"/>
      <c r="K212" s="81"/>
      <c r="L212" s="100"/>
      <c r="M212" s="101"/>
      <c r="N212" s="101"/>
      <c r="O212" s="102" t="str">
        <f t="shared" si="18"/>
        <v xml:space="preserve"> </v>
      </c>
      <c r="P212" s="100"/>
      <c r="Q212" s="101"/>
      <c r="R212" s="101"/>
      <c r="S212" s="102" t="str">
        <f t="shared" si="19"/>
        <v xml:space="preserve"> </v>
      </c>
      <c r="T212" s="104" t="str">
        <f t="shared" si="20"/>
        <v/>
      </c>
      <c r="U212" s="105" t="s">
        <v>131</v>
      </c>
      <c r="V212" s="149" t="str">
        <f>IF(H212=0," ",IF(E212="H",IF(AND(H212&gt;2006,H212&lt;2010),VLOOKUP(K212,Minimas!$A$15:$C$29,3),IF(AND(H212&gt;2009,H212&lt;2012),VLOOKUP(K212,Minimas!$A$15:$C$29,2),"ERREUR")),IF(AND(H212&gt;2006,H212&lt;2010),VLOOKUP(K212,Minimas!$H$15:J$29,3),IF(AND(H212&gt;2009,H212&lt;2012),VLOOKUP(K212,Minimas!$H$15:$J$29,2),"ERREUR"))))</f>
        <v xml:space="preserve"> </v>
      </c>
      <c r="W212" s="150" t="str">
        <f t="shared" si="21"/>
        <v/>
      </c>
      <c r="X212" s="42"/>
      <c r="Y212" s="42"/>
      <c r="Z212" s="42" t="str">
        <f t="shared" si="22"/>
        <v xml:space="preserve"> </v>
      </c>
      <c r="AA212" s="42" t="str">
        <f t="shared" si="23"/>
        <v xml:space="preserve"> </v>
      </c>
      <c r="AB212" s="162"/>
      <c r="AC212" s="162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</row>
    <row r="213" spans="2:107" s="5" customFormat="1" ht="30" customHeight="1" x14ac:dyDescent="0.2">
      <c r="B213" s="83"/>
      <c r="C213" s="86"/>
      <c r="D213" s="87"/>
      <c r="E213" s="89"/>
      <c r="F213" s="115"/>
      <c r="G213" s="116"/>
      <c r="H213" s="91"/>
      <c r="I213" s="94"/>
      <c r="J213" s="95"/>
      <c r="K213" s="81"/>
      <c r="L213" s="100"/>
      <c r="M213" s="101"/>
      <c r="N213" s="101"/>
      <c r="O213" s="102" t="str">
        <f t="shared" si="18"/>
        <v xml:space="preserve"> </v>
      </c>
      <c r="P213" s="100"/>
      <c r="Q213" s="101"/>
      <c r="R213" s="101"/>
      <c r="S213" s="102" t="str">
        <f t="shared" si="19"/>
        <v xml:space="preserve"> </v>
      </c>
      <c r="T213" s="104" t="str">
        <f t="shared" si="20"/>
        <v/>
      </c>
      <c r="U213" s="105" t="s">
        <v>131</v>
      </c>
      <c r="V213" s="149" t="str">
        <f>IF(H213=0," ",IF(E213="H",IF(AND(H213&gt;2006,H213&lt;2010),VLOOKUP(K213,Minimas!$A$15:$C$29,3),IF(AND(H213&gt;2009,H213&lt;2012),VLOOKUP(K213,Minimas!$A$15:$C$29,2),"ERREUR")),IF(AND(H213&gt;2006,H213&lt;2010),VLOOKUP(K213,Minimas!$H$15:J$29,3),IF(AND(H213&gt;2009,H213&lt;2012),VLOOKUP(K213,Minimas!$H$15:$J$29,2),"ERREUR"))))</f>
        <v xml:space="preserve"> </v>
      </c>
      <c r="W213" s="150" t="str">
        <f t="shared" si="21"/>
        <v/>
      </c>
      <c r="X213" s="42"/>
      <c r="Y213" s="42"/>
      <c r="Z213" s="42" t="str">
        <f t="shared" si="22"/>
        <v xml:space="preserve"> </v>
      </c>
      <c r="AA213" s="42" t="str">
        <f t="shared" si="23"/>
        <v xml:space="preserve"> </v>
      </c>
      <c r="AB213" s="162"/>
      <c r="AC213" s="162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</row>
    <row r="214" spans="2:107" s="5" customFormat="1" ht="30" customHeight="1" x14ac:dyDescent="0.2">
      <c r="B214" s="83"/>
      <c r="C214" s="86"/>
      <c r="D214" s="87"/>
      <c r="E214" s="89"/>
      <c r="F214" s="115"/>
      <c r="G214" s="116"/>
      <c r="H214" s="91"/>
      <c r="I214" s="94"/>
      <c r="J214" s="95"/>
      <c r="K214" s="81"/>
      <c r="L214" s="100"/>
      <c r="M214" s="101"/>
      <c r="N214" s="101"/>
      <c r="O214" s="102" t="str">
        <f t="shared" si="18"/>
        <v xml:space="preserve"> </v>
      </c>
      <c r="P214" s="100"/>
      <c r="Q214" s="101"/>
      <c r="R214" s="101"/>
      <c r="S214" s="102" t="str">
        <f t="shared" si="19"/>
        <v xml:space="preserve"> </v>
      </c>
      <c r="T214" s="104" t="str">
        <f t="shared" si="20"/>
        <v/>
      </c>
      <c r="U214" s="105" t="s">
        <v>131</v>
      </c>
      <c r="V214" s="149" t="str">
        <f>IF(H214=0," ",IF(E214="H",IF(AND(H214&gt;2006,H214&lt;2010),VLOOKUP(K214,Minimas!$A$15:$C$29,3),IF(AND(H214&gt;2009,H214&lt;2012),VLOOKUP(K214,Minimas!$A$15:$C$29,2),"ERREUR")),IF(AND(H214&gt;2006,H214&lt;2010),VLOOKUP(K214,Minimas!$H$15:J$29,3),IF(AND(H214&gt;2009,H214&lt;2012),VLOOKUP(K214,Minimas!$H$15:$J$29,2),"ERREUR"))))</f>
        <v xml:space="preserve"> </v>
      </c>
      <c r="W214" s="150" t="str">
        <f t="shared" si="21"/>
        <v/>
      </c>
      <c r="X214" s="42"/>
      <c r="Y214" s="42"/>
      <c r="Z214" s="42" t="str">
        <f t="shared" si="22"/>
        <v xml:space="preserve"> </v>
      </c>
      <c r="AA214" s="42" t="str">
        <f t="shared" si="23"/>
        <v xml:space="preserve"> </v>
      </c>
      <c r="AB214" s="162"/>
      <c r="AC214" s="162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</row>
    <row r="215" spans="2:107" s="5" customFormat="1" ht="30" customHeight="1" x14ac:dyDescent="0.2">
      <c r="B215" s="83"/>
      <c r="C215" s="86"/>
      <c r="D215" s="87"/>
      <c r="E215" s="89"/>
      <c r="F215" s="115"/>
      <c r="G215" s="116"/>
      <c r="H215" s="91"/>
      <c r="I215" s="94"/>
      <c r="J215" s="95"/>
      <c r="K215" s="81"/>
      <c r="L215" s="100"/>
      <c r="M215" s="101"/>
      <c r="N215" s="101"/>
      <c r="O215" s="102" t="str">
        <f t="shared" si="18"/>
        <v xml:space="preserve"> </v>
      </c>
      <c r="P215" s="100"/>
      <c r="Q215" s="101"/>
      <c r="R215" s="101"/>
      <c r="S215" s="102" t="str">
        <f t="shared" si="19"/>
        <v xml:space="preserve"> </v>
      </c>
      <c r="T215" s="104" t="str">
        <f t="shared" si="20"/>
        <v/>
      </c>
      <c r="U215" s="105" t="s">
        <v>131</v>
      </c>
      <c r="V215" s="149" t="str">
        <f>IF(H215=0," ",IF(E215="H",IF(AND(H215&gt;2006,H215&lt;2010),VLOOKUP(K215,Minimas!$A$15:$C$29,3),IF(AND(H215&gt;2009,H215&lt;2012),VLOOKUP(K215,Minimas!$A$15:$C$29,2),"ERREUR")),IF(AND(H215&gt;2006,H215&lt;2010),VLOOKUP(K215,Minimas!$H$15:J$29,3),IF(AND(H215&gt;2009,H215&lt;2012),VLOOKUP(K215,Minimas!$H$15:$J$29,2),"ERREUR"))))</f>
        <v xml:space="preserve"> </v>
      </c>
      <c r="W215" s="150" t="str">
        <f t="shared" si="21"/>
        <v/>
      </c>
      <c r="X215" s="42"/>
      <c r="Y215" s="42"/>
      <c r="Z215" s="42" t="str">
        <f t="shared" si="22"/>
        <v xml:space="preserve"> </v>
      </c>
      <c r="AA215" s="42" t="str">
        <f t="shared" si="23"/>
        <v xml:space="preserve"> </v>
      </c>
      <c r="AB215" s="162"/>
      <c r="AC215" s="162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2:107" s="5" customFormat="1" ht="30" customHeight="1" x14ac:dyDescent="0.2">
      <c r="B216" s="83"/>
      <c r="C216" s="86"/>
      <c r="D216" s="87"/>
      <c r="E216" s="89"/>
      <c r="F216" s="115"/>
      <c r="G216" s="116"/>
      <c r="H216" s="91"/>
      <c r="I216" s="94"/>
      <c r="J216" s="95"/>
      <c r="K216" s="81"/>
      <c r="L216" s="100"/>
      <c r="M216" s="101"/>
      <c r="N216" s="101"/>
      <c r="O216" s="102" t="str">
        <f t="shared" si="18"/>
        <v xml:space="preserve"> </v>
      </c>
      <c r="P216" s="100"/>
      <c r="Q216" s="101"/>
      <c r="R216" s="101"/>
      <c r="S216" s="102" t="str">
        <f t="shared" si="19"/>
        <v xml:space="preserve"> </v>
      </c>
      <c r="T216" s="104" t="str">
        <f t="shared" si="20"/>
        <v/>
      </c>
      <c r="U216" s="105" t="s">
        <v>131</v>
      </c>
      <c r="V216" s="149" t="str">
        <f>IF(H216=0," ",IF(E216="H",IF(AND(H216&gt;2006,H216&lt;2010),VLOOKUP(K216,Minimas!$A$15:$C$29,3),IF(AND(H216&gt;2009,H216&lt;2012),VLOOKUP(K216,Minimas!$A$15:$C$29,2),"ERREUR")),IF(AND(H216&gt;2006,H216&lt;2010),VLOOKUP(K216,Minimas!$H$15:J$29,3),IF(AND(H216&gt;2009,H216&lt;2012),VLOOKUP(K216,Minimas!$H$15:$J$29,2),"ERREUR"))))</f>
        <v xml:space="preserve"> </v>
      </c>
      <c r="W216" s="150" t="str">
        <f t="shared" si="21"/>
        <v/>
      </c>
      <c r="X216" s="42"/>
      <c r="Y216" s="42"/>
      <c r="Z216" s="42" t="str">
        <f t="shared" si="22"/>
        <v xml:space="preserve"> </v>
      </c>
      <c r="AA216" s="42" t="str">
        <f t="shared" si="23"/>
        <v xml:space="preserve"> </v>
      </c>
      <c r="AB216" s="162"/>
      <c r="AC216" s="162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</row>
    <row r="217" spans="2:107" s="5" customFormat="1" ht="30" customHeight="1" x14ac:dyDescent="0.2">
      <c r="B217" s="83"/>
      <c r="C217" s="86"/>
      <c r="D217" s="87"/>
      <c r="E217" s="89"/>
      <c r="F217" s="115"/>
      <c r="G217" s="116"/>
      <c r="H217" s="91"/>
      <c r="I217" s="94"/>
      <c r="J217" s="95"/>
      <c r="K217" s="81"/>
      <c r="L217" s="100"/>
      <c r="M217" s="101"/>
      <c r="N217" s="101"/>
      <c r="O217" s="102" t="str">
        <f t="shared" si="18"/>
        <v xml:space="preserve"> </v>
      </c>
      <c r="P217" s="100"/>
      <c r="Q217" s="101"/>
      <c r="R217" s="101"/>
      <c r="S217" s="102" t="str">
        <f t="shared" si="19"/>
        <v xml:space="preserve"> </v>
      </c>
      <c r="T217" s="104" t="str">
        <f t="shared" si="20"/>
        <v/>
      </c>
      <c r="U217" s="105" t="s">
        <v>131</v>
      </c>
      <c r="V217" s="149" t="str">
        <f>IF(H217=0," ",IF(E217="H",IF(AND(H217&gt;2006,H217&lt;2010),VLOOKUP(K217,Minimas!$A$15:$C$29,3),IF(AND(H217&gt;2009,H217&lt;2012),VLOOKUP(K217,Minimas!$A$15:$C$29,2),"ERREUR")),IF(AND(H217&gt;2006,H217&lt;2010),VLOOKUP(K217,Minimas!$H$15:J$29,3),IF(AND(H217&gt;2009,H217&lt;2012),VLOOKUP(K217,Minimas!$H$15:$J$29,2),"ERREUR"))))</f>
        <v xml:space="preserve"> </v>
      </c>
      <c r="W217" s="150" t="str">
        <f t="shared" si="21"/>
        <v/>
      </c>
      <c r="X217" s="42"/>
      <c r="Y217" s="42"/>
      <c r="Z217" s="42" t="str">
        <f t="shared" si="22"/>
        <v xml:space="preserve"> </v>
      </c>
      <c r="AA217" s="42" t="str">
        <f t="shared" si="23"/>
        <v xml:space="preserve"> </v>
      </c>
      <c r="AB217" s="162"/>
      <c r="AC217" s="162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</row>
    <row r="218" spans="2:107" s="5" customFormat="1" ht="30" customHeight="1" x14ac:dyDescent="0.2">
      <c r="B218" s="83"/>
      <c r="C218" s="86"/>
      <c r="D218" s="87"/>
      <c r="E218" s="89"/>
      <c r="F218" s="115"/>
      <c r="G218" s="116"/>
      <c r="H218" s="91"/>
      <c r="I218" s="94"/>
      <c r="J218" s="95"/>
      <c r="K218" s="81"/>
      <c r="L218" s="100"/>
      <c r="M218" s="101"/>
      <c r="N218" s="101"/>
      <c r="O218" s="102" t="str">
        <f t="shared" si="18"/>
        <v xml:space="preserve"> </v>
      </c>
      <c r="P218" s="100"/>
      <c r="Q218" s="101"/>
      <c r="R218" s="101"/>
      <c r="S218" s="102" t="str">
        <f t="shared" si="19"/>
        <v xml:space="preserve"> </v>
      </c>
      <c r="T218" s="104" t="str">
        <f t="shared" si="20"/>
        <v/>
      </c>
      <c r="U218" s="105" t="s">
        <v>131</v>
      </c>
      <c r="V218" s="149" t="str">
        <f>IF(H218=0," ",IF(E218="H",IF(AND(H218&gt;2006,H218&lt;2010),VLOOKUP(K218,Minimas!$A$15:$C$29,3),IF(AND(H218&gt;2009,H218&lt;2012),VLOOKUP(K218,Minimas!$A$15:$C$29,2),"ERREUR")),IF(AND(H218&gt;2006,H218&lt;2010),VLOOKUP(K218,Minimas!$H$15:J$29,3),IF(AND(H218&gt;2009,H218&lt;2012),VLOOKUP(K218,Minimas!$H$15:$J$29,2),"ERREUR"))))</f>
        <v xml:space="preserve"> </v>
      </c>
      <c r="W218" s="150" t="str">
        <f t="shared" si="21"/>
        <v/>
      </c>
      <c r="X218" s="42"/>
      <c r="Y218" s="42"/>
      <c r="Z218" s="42" t="str">
        <f t="shared" si="22"/>
        <v xml:space="preserve"> </v>
      </c>
      <c r="AA218" s="42" t="str">
        <f t="shared" si="23"/>
        <v xml:space="preserve"> </v>
      </c>
      <c r="AB218" s="162"/>
      <c r="AC218" s="162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</row>
    <row r="219" spans="2:107" s="5" customFormat="1" ht="30" customHeight="1" x14ac:dyDescent="0.2">
      <c r="B219" s="83"/>
      <c r="C219" s="86"/>
      <c r="D219" s="87"/>
      <c r="E219" s="89"/>
      <c r="F219" s="115"/>
      <c r="G219" s="116"/>
      <c r="H219" s="91"/>
      <c r="I219" s="94"/>
      <c r="J219" s="95"/>
      <c r="K219" s="81"/>
      <c r="L219" s="100"/>
      <c r="M219" s="101"/>
      <c r="N219" s="101"/>
      <c r="O219" s="102" t="str">
        <f t="shared" si="18"/>
        <v xml:space="preserve"> </v>
      </c>
      <c r="P219" s="100"/>
      <c r="Q219" s="101"/>
      <c r="R219" s="101"/>
      <c r="S219" s="102" t="str">
        <f t="shared" si="19"/>
        <v xml:space="preserve"> </v>
      </c>
      <c r="T219" s="104" t="str">
        <f t="shared" si="20"/>
        <v/>
      </c>
      <c r="U219" s="105" t="s">
        <v>131</v>
      </c>
      <c r="V219" s="149" t="str">
        <f>IF(H219=0," ",IF(E219="H",IF(AND(H219&gt;2006,H219&lt;2010),VLOOKUP(K219,Minimas!$A$15:$C$29,3),IF(AND(H219&gt;2009,H219&lt;2012),VLOOKUP(K219,Minimas!$A$15:$C$29,2),"ERREUR")),IF(AND(H219&gt;2006,H219&lt;2010),VLOOKUP(K219,Minimas!$H$15:J$29,3),IF(AND(H219&gt;2009,H219&lt;2012),VLOOKUP(K219,Minimas!$H$15:$J$29,2),"ERREUR"))))</f>
        <v xml:space="preserve"> </v>
      </c>
      <c r="W219" s="150" t="str">
        <f t="shared" si="21"/>
        <v/>
      </c>
      <c r="X219" s="42"/>
      <c r="Y219" s="42"/>
      <c r="Z219" s="42" t="str">
        <f t="shared" si="22"/>
        <v xml:space="preserve"> </v>
      </c>
      <c r="AA219" s="42" t="str">
        <f t="shared" si="23"/>
        <v xml:space="preserve"> </v>
      </c>
      <c r="AB219" s="162"/>
      <c r="AC219" s="162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</row>
    <row r="220" spans="2:107" s="5" customFormat="1" ht="30" customHeight="1" x14ac:dyDescent="0.2">
      <c r="B220" s="83"/>
      <c r="C220" s="86"/>
      <c r="D220" s="87"/>
      <c r="E220" s="89"/>
      <c r="F220" s="115"/>
      <c r="G220" s="116"/>
      <c r="H220" s="91"/>
      <c r="I220" s="94"/>
      <c r="J220" s="95"/>
      <c r="K220" s="81"/>
      <c r="L220" s="100"/>
      <c r="M220" s="101"/>
      <c r="N220" s="101"/>
      <c r="O220" s="102" t="str">
        <f t="shared" si="18"/>
        <v xml:space="preserve"> </v>
      </c>
      <c r="P220" s="100"/>
      <c r="Q220" s="101"/>
      <c r="R220" s="101"/>
      <c r="S220" s="102" t="str">
        <f t="shared" si="19"/>
        <v xml:space="preserve"> </v>
      </c>
      <c r="T220" s="104" t="str">
        <f t="shared" si="20"/>
        <v/>
      </c>
      <c r="U220" s="105" t="s">
        <v>131</v>
      </c>
      <c r="V220" s="149" t="str">
        <f>IF(H220=0," ",IF(E220="H",IF(AND(H220&gt;2006,H220&lt;2010),VLOOKUP(K220,Minimas!$A$15:$C$29,3),IF(AND(H220&gt;2009,H220&lt;2012),VLOOKUP(K220,Minimas!$A$15:$C$29,2),"ERREUR")),IF(AND(H220&gt;2006,H220&lt;2010),VLOOKUP(K220,Minimas!$H$15:J$29,3),IF(AND(H220&gt;2009,H220&lt;2012),VLOOKUP(K220,Minimas!$H$15:$J$29,2),"ERREUR"))))</f>
        <v xml:space="preserve"> </v>
      </c>
      <c r="W220" s="150" t="str">
        <f t="shared" si="21"/>
        <v/>
      </c>
      <c r="X220" s="42"/>
      <c r="Y220" s="42"/>
      <c r="Z220" s="42" t="str">
        <f t="shared" si="22"/>
        <v xml:space="preserve"> </v>
      </c>
      <c r="AA220" s="42" t="str">
        <f t="shared" si="23"/>
        <v xml:space="preserve"> </v>
      </c>
      <c r="AB220" s="162"/>
      <c r="AC220" s="162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2:107" s="5" customFormat="1" ht="30" customHeight="1" x14ac:dyDescent="0.2">
      <c r="B221" s="83"/>
      <c r="C221" s="86"/>
      <c r="D221" s="87"/>
      <c r="E221" s="89"/>
      <c r="F221" s="115"/>
      <c r="G221" s="116"/>
      <c r="H221" s="91"/>
      <c r="I221" s="94"/>
      <c r="J221" s="95"/>
      <c r="K221" s="81"/>
      <c r="L221" s="100"/>
      <c r="M221" s="101"/>
      <c r="N221" s="101"/>
      <c r="O221" s="102" t="str">
        <f t="shared" si="18"/>
        <v xml:space="preserve"> </v>
      </c>
      <c r="P221" s="100"/>
      <c r="Q221" s="101"/>
      <c r="R221" s="101"/>
      <c r="S221" s="102" t="str">
        <f t="shared" si="19"/>
        <v xml:space="preserve"> </v>
      </c>
      <c r="T221" s="104" t="str">
        <f t="shared" si="20"/>
        <v/>
      </c>
      <c r="U221" s="105" t="s">
        <v>131</v>
      </c>
      <c r="V221" s="149" t="str">
        <f>IF(H221=0," ",IF(E221="H",IF(AND(H221&gt;2006,H221&lt;2010),VLOOKUP(K221,Minimas!$A$15:$C$29,3),IF(AND(H221&gt;2009,H221&lt;2012),VLOOKUP(K221,Minimas!$A$15:$C$29,2),"ERREUR")),IF(AND(H221&gt;2006,H221&lt;2010),VLOOKUP(K221,Minimas!$H$15:J$29,3),IF(AND(H221&gt;2009,H221&lt;2012),VLOOKUP(K221,Minimas!$H$15:$J$29,2),"ERREUR"))))</f>
        <v xml:space="preserve"> </v>
      </c>
      <c r="W221" s="150" t="str">
        <f t="shared" si="21"/>
        <v/>
      </c>
      <c r="X221" s="42"/>
      <c r="Y221" s="42"/>
      <c r="Z221" s="42" t="str">
        <f t="shared" si="22"/>
        <v xml:space="preserve"> </v>
      </c>
      <c r="AA221" s="42" t="str">
        <f t="shared" si="23"/>
        <v xml:space="preserve"> </v>
      </c>
      <c r="AB221" s="162"/>
      <c r="AC221" s="162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</row>
    <row r="222" spans="2:107" s="5" customFormat="1" ht="30" customHeight="1" x14ac:dyDescent="0.2">
      <c r="B222" s="83"/>
      <c r="C222" s="86"/>
      <c r="D222" s="87"/>
      <c r="E222" s="89"/>
      <c r="F222" s="115"/>
      <c r="G222" s="116"/>
      <c r="H222" s="91"/>
      <c r="I222" s="94"/>
      <c r="J222" s="95"/>
      <c r="K222" s="81"/>
      <c r="L222" s="100"/>
      <c r="M222" s="101"/>
      <c r="N222" s="101"/>
      <c r="O222" s="102" t="str">
        <f t="shared" si="18"/>
        <v xml:space="preserve"> </v>
      </c>
      <c r="P222" s="100"/>
      <c r="Q222" s="101"/>
      <c r="R222" s="101"/>
      <c r="S222" s="102" t="str">
        <f t="shared" si="19"/>
        <v xml:space="preserve"> </v>
      </c>
      <c r="T222" s="104" t="str">
        <f t="shared" si="20"/>
        <v/>
      </c>
      <c r="U222" s="105" t="s">
        <v>131</v>
      </c>
      <c r="V222" s="149" t="str">
        <f>IF(H222=0," ",IF(E222="H",IF(AND(H222&gt;2006,H222&lt;2010),VLOOKUP(K222,Minimas!$A$15:$C$29,3),IF(AND(H222&gt;2009,H222&lt;2012),VLOOKUP(K222,Minimas!$A$15:$C$29,2),"ERREUR")),IF(AND(H222&gt;2006,H222&lt;2010),VLOOKUP(K222,Minimas!$H$15:J$29,3),IF(AND(H222&gt;2009,H222&lt;2012),VLOOKUP(K222,Minimas!$H$15:$J$29,2),"ERREUR"))))</f>
        <v xml:space="preserve"> </v>
      </c>
      <c r="W222" s="150" t="str">
        <f t="shared" si="21"/>
        <v/>
      </c>
      <c r="X222" s="42"/>
      <c r="Y222" s="42"/>
      <c r="Z222" s="42" t="str">
        <f t="shared" si="22"/>
        <v xml:space="preserve"> </v>
      </c>
      <c r="AA222" s="42" t="str">
        <f t="shared" si="23"/>
        <v xml:space="preserve"> </v>
      </c>
      <c r="AB222" s="162"/>
      <c r="AC222" s="162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</row>
    <row r="223" spans="2:107" s="5" customFormat="1" ht="30" customHeight="1" x14ac:dyDescent="0.2">
      <c r="B223" s="83"/>
      <c r="C223" s="86"/>
      <c r="D223" s="87"/>
      <c r="E223" s="89"/>
      <c r="F223" s="115"/>
      <c r="G223" s="116"/>
      <c r="H223" s="91"/>
      <c r="I223" s="94"/>
      <c r="J223" s="95"/>
      <c r="K223" s="81"/>
      <c r="L223" s="100"/>
      <c r="M223" s="101"/>
      <c r="N223" s="101"/>
      <c r="O223" s="102" t="str">
        <f t="shared" si="18"/>
        <v xml:space="preserve"> </v>
      </c>
      <c r="P223" s="100"/>
      <c r="Q223" s="101"/>
      <c r="R223" s="101"/>
      <c r="S223" s="102" t="str">
        <f t="shared" si="19"/>
        <v xml:space="preserve"> </v>
      </c>
      <c r="T223" s="104" t="str">
        <f t="shared" si="20"/>
        <v/>
      </c>
      <c r="U223" s="105" t="s">
        <v>131</v>
      </c>
      <c r="V223" s="149" t="str">
        <f>IF(H223=0," ",IF(E223="H",IF(AND(H223&gt;2006,H223&lt;2010),VLOOKUP(K223,Minimas!$A$15:$C$29,3),IF(AND(H223&gt;2009,H223&lt;2012),VLOOKUP(K223,Minimas!$A$15:$C$29,2),"ERREUR")),IF(AND(H223&gt;2006,H223&lt;2010),VLOOKUP(K223,Minimas!$H$15:J$29,3),IF(AND(H223&gt;2009,H223&lt;2012),VLOOKUP(K223,Minimas!$H$15:$J$29,2),"ERREUR"))))</f>
        <v xml:space="preserve"> </v>
      </c>
      <c r="W223" s="150" t="str">
        <f t="shared" si="21"/>
        <v/>
      </c>
      <c r="X223" s="42"/>
      <c r="Y223" s="42"/>
      <c r="Z223" s="42" t="str">
        <f t="shared" si="22"/>
        <v xml:space="preserve"> </v>
      </c>
      <c r="AA223" s="42" t="str">
        <f t="shared" si="23"/>
        <v xml:space="preserve"> </v>
      </c>
      <c r="AB223" s="162"/>
      <c r="AC223" s="162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</row>
    <row r="224" spans="2:107" s="5" customFormat="1" ht="30" customHeight="1" x14ac:dyDescent="0.2">
      <c r="B224" s="83"/>
      <c r="C224" s="86"/>
      <c r="D224" s="87"/>
      <c r="E224" s="89"/>
      <c r="F224" s="115"/>
      <c r="G224" s="116"/>
      <c r="H224" s="91"/>
      <c r="I224" s="94"/>
      <c r="J224" s="95"/>
      <c r="K224" s="81"/>
      <c r="L224" s="100"/>
      <c r="M224" s="101"/>
      <c r="N224" s="101"/>
      <c r="O224" s="102" t="str">
        <f t="shared" si="18"/>
        <v xml:space="preserve"> </v>
      </c>
      <c r="P224" s="100"/>
      <c r="Q224" s="101"/>
      <c r="R224" s="101"/>
      <c r="S224" s="102" t="str">
        <f t="shared" si="19"/>
        <v xml:space="preserve"> </v>
      </c>
      <c r="T224" s="104" t="str">
        <f t="shared" si="20"/>
        <v/>
      </c>
      <c r="U224" s="105" t="s">
        <v>131</v>
      </c>
      <c r="V224" s="149" t="str">
        <f>IF(H224=0," ",IF(E224="H",IF(AND(H224&gt;2006,H224&lt;2010),VLOOKUP(K224,Minimas!$A$15:$C$29,3),IF(AND(H224&gt;2009,H224&lt;2012),VLOOKUP(K224,Minimas!$A$15:$C$29,2),"ERREUR")),IF(AND(H224&gt;2006,H224&lt;2010),VLOOKUP(K224,Minimas!$H$15:J$29,3),IF(AND(H224&gt;2009,H224&lt;2012),VLOOKUP(K224,Minimas!$H$15:$J$29,2),"ERREUR"))))</f>
        <v xml:space="preserve"> </v>
      </c>
      <c r="W224" s="150" t="str">
        <f t="shared" si="21"/>
        <v/>
      </c>
      <c r="X224" s="42"/>
      <c r="Y224" s="42"/>
      <c r="Z224" s="42" t="str">
        <f t="shared" si="22"/>
        <v xml:space="preserve"> </v>
      </c>
      <c r="AA224" s="42" t="str">
        <f t="shared" si="23"/>
        <v xml:space="preserve"> </v>
      </c>
      <c r="AB224" s="162"/>
      <c r="AC224" s="162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</row>
    <row r="225" spans="2:107" s="5" customFormat="1" ht="30" customHeight="1" x14ac:dyDescent="0.2">
      <c r="B225" s="83"/>
      <c r="C225" s="86"/>
      <c r="D225" s="87"/>
      <c r="E225" s="89"/>
      <c r="F225" s="115"/>
      <c r="G225" s="116"/>
      <c r="H225" s="91"/>
      <c r="I225" s="94"/>
      <c r="J225" s="95"/>
      <c r="K225" s="81"/>
      <c r="L225" s="100"/>
      <c r="M225" s="101"/>
      <c r="N225" s="101"/>
      <c r="O225" s="102" t="str">
        <f t="shared" si="18"/>
        <v xml:space="preserve"> </v>
      </c>
      <c r="P225" s="100"/>
      <c r="Q225" s="101"/>
      <c r="R225" s="101"/>
      <c r="S225" s="102" t="str">
        <f t="shared" si="19"/>
        <v xml:space="preserve"> </v>
      </c>
      <c r="T225" s="104" t="str">
        <f t="shared" si="20"/>
        <v/>
      </c>
      <c r="U225" s="105" t="s">
        <v>131</v>
      </c>
      <c r="V225" s="149" t="str">
        <f>IF(H225=0," ",IF(E225="H",IF(AND(H225&gt;2006,H225&lt;2010),VLOOKUP(K225,Minimas!$A$15:$C$29,3),IF(AND(H225&gt;2009,H225&lt;2012),VLOOKUP(K225,Minimas!$A$15:$C$29,2),"ERREUR")),IF(AND(H225&gt;2006,H225&lt;2010),VLOOKUP(K225,Minimas!$H$15:J$29,3),IF(AND(H225&gt;2009,H225&lt;2012),VLOOKUP(K225,Minimas!$H$15:$J$29,2),"ERREUR"))))</f>
        <v xml:space="preserve"> </v>
      </c>
      <c r="W225" s="150" t="str">
        <f t="shared" si="21"/>
        <v/>
      </c>
      <c r="X225" s="42"/>
      <c r="Y225" s="42"/>
      <c r="Z225" s="42" t="str">
        <f t="shared" si="22"/>
        <v xml:space="preserve"> </v>
      </c>
      <c r="AA225" s="42" t="str">
        <f t="shared" si="23"/>
        <v xml:space="preserve"> </v>
      </c>
      <c r="AB225" s="162"/>
      <c r="AC225" s="162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</row>
    <row r="226" spans="2:107" s="5" customFormat="1" ht="30" customHeight="1" x14ac:dyDescent="0.2">
      <c r="B226" s="83"/>
      <c r="C226" s="86"/>
      <c r="D226" s="87"/>
      <c r="E226" s="89"/>
      <c r="F226" s="115"/>
      <c r="G226" s="116"/>
      <c r="H226" s="91"/>
      <c r="I226" s="94"/>
      <c r="J226" s="95"/>
      <c r="K226" s="81"/>
      <c r="L226" s="100"/>
      <c r="M226" s="101"/>
      <c r="N226" s="101"/>
      <c r="O226" s="102" t="str">
        <f t="shared" si="18"/>
        <v xml:space="preserve"> </v>
      </c>
      <c r="P226" s="100"/>
      <c r="Q226" s="101"/>
      <c r="R226" s="101"/>
      <c r="S226" s="102" t="str">
        <f t="shared" si="19"/>
        <v xml:space="preserve"> </v>
      </c>
      <c r="T226" s="104" t="str">
        <f t="shared" si="20"/>
        <v/>
      </c>
      <c r="U226" s="105" t="s">
        <v>131</v>
      </c>
      <c r="V226" s="149" t="str">
        <f>IF(H226=0," ",IF(E226="H",IF(AND(H226&gt;2006,H226&lt;2010),VLOOKUP(K226,Minimas!$A$15:$C$29,3),IF(AND(H226&gt;2009,H226&lt;2012),VLOOKUP(K226,Minimas!$A$15:$C$29,2),"ERREUR")),IF(AND(H226&gt;2006,H226&lt;2010),VLOOKUP(K226,Minimas!$H$15:J$29,3),IF(AND(H226&gt;2009,H226&lt;2012),VLOOKUP(K226,Minimas!$H$15:$J$29,2),"ERREUR"))))</f>
        <v xml:space="preserve"> </v>
      </c>
      <c r="W226" s="150" t="str">
        <f t="shared" si="21"/>
        <v/>
      </c>
      <c r="X226" s="42"/>
      <c r="Y226" s="42"/>
      <c r="Z226" s="42" t="str">
        <f t="shared" si="22"/>
        <v xml:space="preserve"> </v>
      </c>
      <c r="AA226" s="42" t="str">
        <f t="shared" si="23"/>
        <v xml:space="preserve"> </v>
      </c>
      <c r="AB226" s="162"/>
      <c r="AC226" s="162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</row>
    <row r="227" spans="2:107" s="5" customFormat="1" ht="30" customHeight="1" x14ac:dyDescent="0.2">
      <c r="B227" s="83"/>
      <c r="C227" s="86"/>
      <c r="D227" s="87"/>
      <c r="E227" s="89"/>
      <c r="F227" s="115"/>
      <c r="G227" s="116"/>
      <c r="H227" s="91"/>
      <c r="I227" s="94"/>
      <c r="J227" s="95"/>
      <c r="K227" s="81"/>
      <c r="L227" s="100"/>
      <c r="M227" s="101"/>
      <c r="N227" s="101"/>
      <c r="O227" s="102" t="str">
        <f t="shared" si="18"/>
        <v xml:space="preserve"> </v>
      </c>
      <c r="P227" s="100"/>
      <c r="Q227" s="101"/>
      <c r="R227" s="101"/>
      <c r="S227" s="102" t="str">
        <f t="shared" si="19"/>
        <v xml:space="preserve"> </v>
      </c>
      <c r="T227" s="104" t="str">
        <f t="shared" si="20"/>
        <v/>
      </c>
      <c r="U227" s="105" t="s">
        <v>131</v>
      </c>
      <c r="V227" s="149" t="str">
        <f>IF(H227=0," ",IF(E227="H",IF(AND(H227&gt;2006,H227&lt;2010),VLOOKUP(K227,Minimas!$A$15:$C$29,3),IF(AND(H227&gt;2009,H227&lt;2012),VLOOKUP(K227,Minimas!$A$15:$C$29,2),"ERREUR")),IF(AND(H227&gt;2006,H227&lt;2010),VLOOKUP(K227,Minimas!$H$15:J$29,3),IF(AND(H227&gt;2009,H227&lt;2012),VLOOKUP(K227,Minimas!$H$15:$J$29,2),"ERREUR"))))</f>
        <v xml:space="preserve"> </v>
      </c>
      <c r="W227" s="150" t="str">
        <f t="shared" si="21"/>
        <v/>
      </c>
      <c r="X227" s="42"/>
      <c r="Y227" s="42"/>
      <c r="Z227" s="42" t="str">
        <f t="shared" si="22"/>
        <v xml:space="preserve"> </v>
      </c>
      <c r="AA227" s="42" t="str">
        <f t="shared" si="23"/>
        <v xml:space="preserve"> </v>
      </c>
      <c r="AB227" s="162"/>
      <c r="AC227" s="162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</row>
    <row r="228" spans="2:107" s="5" customFormat="1" ht="30" customHeight="1" x14ac:dyDescent="0.2">
      <c r="B228" s="83"/>
      <c r="C228" s="86"/>
      <c r="D228" s="87"/>
      <c r="E228" s="89"/>
      <c r="F228" s="115"/>
      <c r="G228" s="116"/>
      <c r="H228" s="91"/>
      <c r="I228" s="94"/>
      <c r="J228" s="95"/>
      <c r="K228" s="81"/>
      <c r="L228" s="100"/>
      <c r="M228" s="101"/>
      <c r="N228" s="101"/>
      <c r="O228" s="102" t="str">
        <f t="shared" si="18"/>
        <v xml:space="preserve"> </v>
      </c>
      <c r="P228" s="100"/>
      <c r="Q228" s="101"/>
      <c r="R228" s="101"/>
      <c r="S228" s="102" t="str">
        <f t="shared" si="19"/>
        <v xml:space="preserve"> </v>
      </c>
      <c r="T228" s="104" t="str">
        <f t="shared" si="20"/>
        <v/>
      </c>
      <c r="U228" s="105" t="s">
        <v>131</v>
      </c>
      <c r="V228" s="149" t="str">
        <f>IF(H228=0," ",IF(E228="H",IF(AND(H228&gt;2006,H228&lt;2010),VLOOKUP(K228,Minimas!$A$15:$C$29,3),IF(AND(H228&gt;2009,H228&lt;2012),VLOOKUP(K228,Minimas!$A$15:$C$29,2),"ERREUR")),IF(AND(H228&gt;2006,H228&lt;2010),VLOOKUP(K228,Minimas!$H$15:J$29,3),IF(AND(H228&gt;2009,H228&lt;2012),VLOOKUP(K228,Minimas!$H$15:$J$29,2),"ERREUR"))))</f>
        <v xml:space="preserve"> </v>
      </c>
      <c r="W228" s="150" t="str">
        <f t="shared" si="21"/>
        <v/>
      </c>
      <c r="X228" s="42"/>
      <c r="Y228" s="42"/>
      <c r="Z228" s="42" t="str">
        <f t="shared" si="22"/>
        <v xml:space="preserve"> </v>
      </c>
      <c r="AA228" s="42" t="str">
        <f t="shared" si="23"/>
        <v xml:space="preserve"> </v>
      </c>
      <c r="AB228" s="162"/>
      <c r="AC228" s="162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</row>
    <row r="229" spans="2:107" s="5" customFormat="1" ht="30" customHeight="1" x14ac:dyDescent="0.2">
      <c r="B229" s="83"/>
      <c r="C229" s="86"/>
      <c r="D229" s="87"/>
      <c r="E229" s="89"/>
      <c r="F229" s="115"/>
      <c r="G229" s="116"/>
      <c r="H229" s="91"/>
      <c r="I229" s="94"/>
      <c r="J229" s="95"/>
      <c r="K229" s="81"/>
      <c r="L229" s="100"/>
      <c r="M229" s="101"/>
      <c r="N229" s="101"/>
      <c r="O229" s="102" t="str">
        <f t="shared" si="18"/>
        <v xml:space="preserve"> </v>
      </c>
      <c r="P229" s="100"/>
      <c r="Q229" s="101"/>
      <c r="R229" s="101"/>
      <c r="S229" s="102" t="str">
        <f t="shared" si="19"/>
        <v xml:space="preserve"> </v>
      </c>
      <c r="T229" s="104" t="str">
        <f t="shared" si="20"/>
        <v/>
      </c>
      <c r="U229" s="105" t="s">
        <v>131</v>
      </c>
      <c r="V229" s="149" t="str">
        <f>IF(H229=0," ",IF(E229="H",IF(AND(H229&gt;2006,H229&lt;2010),VLOOKUP(K229,Minimas!$A$15:$C$29,3),IF(AND(H229&gt;2009,H229&lt;2012),VLOOKUP(K229,Minimas!$A$15:$C$29,2),"ERREUR")),IF(AND(H229&gt;2006,H229&lt;2010),VLOOKUP(K229,Minimas!$H$15:J$29,3),IF(AND(H229&gt;2009,H229&lt;2012),VLOOKUP(K229,Minimas!$H$15:$J$29,2),"ERREUR"))))</f>
        <v xml:space="preserve"> </v>
      </c>
      <c r="W229" s="150" t="str">
        <f t="shared" si="21"/>
        <v/>
      </c>
      <c r="X229" s="42"/>
      <c r="Y229" s="42"/>
      <c r="Z229" s="42" t="str">
        <f t="shared" si="22"/>
        <v xml:space="preserve"> </v>
      </c>
      <c r="AA229" s="42" t="str">
        <f t="shared" si="23"/>
        <v xml:space="preserve"> </v>
      </c>
      <c r="AB229" s="162"/>
      <c r="AC229" s="162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</row>
    <row r="230" spans="2:107" s="5" customFormat="1" ht="30" customHeight="1" x14ac:dyDescent="0.2">
      <c r="B230" s="83"/>
      <c r="C230" s="86"/>
      <c r="D230" s="87"/>
      <c r="E230" s="89"/>
      <c r="F230" s="115"/>
      <c r="G230" s="116"/>
      <c r="H230" s="91"/>
      <c r="I230" s="94"/>
      <c r="J230" s="95"/>
      <c r="K230" s="81"/>
      <c r="L230" s="100"/>
      <c r="M230" s="101"/>
      <c r="N230" s="101"/>
      <c r="O230" s="102" t="str">
        <f t="shared" si="18"/>
        <v xml:space="preserve"> </v>
      </c>
      <c r="P230" s="100"/>
      <c r="Q230" s="101"/>
      <c r="R230" s="101"/>
      <c r="S230" s="102" t="str">
        <f t="shared" si="19"/>
        <v xml:space="preserve"> </v>
      </c>
      <c r="T230" s="104" t="str">
        <f t="shared" si="20"/>
        <v/>
      </c>
      <c r="U230" s="105" t="s">
        <v>131</v>
      </c>
      <c r="V230" s="149" t="str">
        <f>IF(H230=0," ",IF(E230="H",IF(AND(H230&gt;2006,H230&lt;2010),VLOOKUP(K230,Minimas!$A$15:$C$29,3),IF(AND(H230&gt;2009,H230&lt;2012),VLOOKUP(K230,Minimas!$A$15:$C$29,2),"ERREUR")),IF(AND(H230&gt;2006,H230&lt;2010),VLOOKUP(K230,Minimas!$H$15:J$29,3),IF(AND(H230&gt;2009,H230&lt;2012),VLOOKUP(K230,Minimas!$H$15:$J$29,2),"ERREUR"))))</f>
        <v xml:space="preserve"> </v>
      </c>
      <c r="W230" s="150" t="str">
        <f t="shared" si="21"/>
        <v/>
      </c>
      <c r="X230" s="42"/>
      <c r="Y230" s="42"/>
      <c r="Z230" s="42" t="str">
        <f t="shared" si="22"/>
        <v xml:space="preserve"> </v>
      </c>
      <c r="AA230" s="42" t="str">
        <f t="shared" si="23"/>
        <v xml:space="preserve"> </v>
      </c>
      <c r="AB230" s="162"/>
      <c r="AC230" s="162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</row>
    <row r="231" spans="2:107" s="5" customFormat="1" ht="30" customHeight="1" x14ac:dyDescent="0.2">
      <c r="B231" s="83"/>
      <c r="C231" s="86"/>
      <c r="D231" s="87"/>
      <c r="E231" s="89"/>
      <c r="F231" s="115"/>
      <c r="G231" s="116"/>
      <c r="H231" s="91"/>
      <c r="I231" s="94"/>
      <c r="J231" s="95"/>
      <c r="K231" s="81"/>
      <c r="L231" s="100"/>
      <c r="M231" s="101"/>
      <c r="N231" s="101"/>
      <c r="O231" s="102" t="str">
        <f t="shared" si="18"/>
        <v xml:space="preserve"> </v>
      </c>
      <c r="P231" s="100"/>
      <c r="Q231" s="101"/>
      <c r="R231" s="101"/>
      <c r="S231" s="102" t="str">
        <f t="shared" si="19"/>
        <v xml:space="preserve"> </v>
      </c>
      <c r="T231" s="104" t="str">
        <f t="shared" si="20"/>
        <v/>
      </c>
      <c r="U231" s="105" t="s">
        <v>131</v>
      </c>
      <c r="V231" s="149" t="str">
        <f>IF(H231=0," ",IF(E231="H",IF(AND(H231&gt;2006,H231&lt;2010),VLOOKUP(K231,Minimas!$A$15:$C$29,3),IF(AND(H231&gt;2009,H231&lt;2012),VLOOKUP(K231,Minimas!$A$15:$C$29,2),"ERREUR")),IF(AND(H231&gt;2006,H231&lt;2010),VLOOKUP(K231,Minimas!$H$15:J$29,3),IF(AND(H231&gt;2009,H231&lt;2012),VLOOKUP(K231,Minimas!$H$15:$J$29,2),"ERREUR"))))</f>
        <v xml:space="preserve"> </v>
      </c>
      <c r="W231" s="150" t="str">
        <f t="shared" si="21"/>
        <v/>
      </c>
      <c r="X231" s="42"/>
      <c r="Y231" s="42"/>
      <c r="Z231" s="42" t="str">
        <f t="shared" si="22"/>
        <v xml:space="preserve"> </v>
      </c>
      <c r="AA231" s="42" t="str">
        <f t="shared" si="23"/>
        <v xml:space="preserve"> </v>
      </c>
      <c r="AB231" s="162"/>
      <c r="AC231" s="162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</row>
    <row r="232" spans="2:107" s="5" customFormat="1" ht="30" customHeight="1" x14ac:dyDescent="0.2">
      <c r="B232" s="83"/>
      <c r="C232" s="86"/>
      <c r="D232" s="87"/>
      <c r="E232" s="89"/>
      <c r="F232" s="115"/>
      <c r="G232" s="116"/>
      <c r="H232" s="91"/>
      <c r="I232" s="94"/>
      <c r="J232" s="95"/>
      <c r="K232" s="81"/>
      <c r="L232" s="100"/>
      <c r="M232" s="101"/>
      <c r="N232" s="101"/>
      <c r="O232" s="102" t="str">
        <f t="shared" si="18"/>
        <v xml:space="preserve"> </v>
      </c>
      <c r="P232" s="100"/>
      <c r="Q232" s="101"/>
      <c r="R232" s="101"/>
      <c r="S232" s="102" t="str">
        <f t="shared" si="19"/>
        <v xml:space="preserve"> </v>
      </c>
      <c r="T232" s="104" t="str">
        <f t="shared" si="20"/>
        <v/>
      </c>
      <c r="U232" s="105" t="s">
        <v>131</v>
      </c>
      <c r="V232" s="149" t="str">
        <f>IF(H232=0," ",IF(E232="H",IF(AND(H232&gt;2006,H232&lt;2010),VLOOKUP(K232,Minimas!$A$15:$C$29,3),IF(AND(H232&gt;2009,H232&lt;2012),VLOOKUP(K232,Minimas!$A$15:$C$29,2),"ERREUR")),IF(AND(H232&gt;2006,H232&lt;2010),VLOOKUP(K232,Minimas!$H$15:J$29,3),IF(AND(H232&gt;2009,H232&lt;2012),VLOOKUP(K232,Minimas!$H$15:$J$29,2),"ERREUR"))))</f>
        <v xml:space="preserve"> </v>
      </c>
      <c r="W232" s="150" t="str">
        <f t="shared" si="21"/>
        <v/>
      </c>
      <c r="X232" s="42"/>
      <c r="Y232" s="42"/>
      <c r="Z232" s="42" t="str">
        <f t="shared" si="22"/>
        <v xml:space="preserve"> </v>
      </c>
      <c r="AA232" s="42" t="str">
        <f t="shared" si="23"/>
        <v xml:space="preserve"> </v>
      </c>
      <c r="AB232" s="162"/>
      <c r="AC232" s="162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</row>
    <row r="233" spans="2:107" s="5" customFormat="1" ht="30" customHeight="1" x14ac:dyDescent="0.2">
      <c r="B233" s="83"/>
      <c r="C233" s="86"/>
      <c r="D233" s="87"/>
      <c r="E233" s="89"/>
      <c r="F233" s="115"/>
      <c r="G233" s="116"/>
      <c r="H233" s="91"/>
      <c r="I233" s="94"/>
      <c r="J233" s="95"/>
      <c r="K233" s="81"/>
      <c r="L233" s="100"/>
      <c r="M233" s="101"/>
      <c r="N233" s="101"/>
      <c r="O233" s="102" t="str">
        <f t="shared" si="18"/>
        <v xml:space="preserve"> </v>
      </c>
      <c r="P233" s="100"/>
      <c r="Q233" s="101"/>
      <c r="R233" s="101"/>
      <c r="S233" s="102" t="str">
        <f t="shared" si="19"/>
        <v xml:space="preserve"> </v>
      </c>
      <c r="T233" s="104" t="str">
        <f t="shared" si="20"/>
        <v/>
      </c>
      <c r="U233" s="105" t="s">
        <v>131</v>
      </c>
      <c r="V233" s="149" t="str">
        <f>IF(H233=0," ",IF(E233="H",IF(AND(H233&gt;2006,H233&lt;2010),VLOOKUP(K233,Minimas!$A$15:$C$29,3),IF(AND(H233&gt;2009,H233&lt;2012),VLOOKUP(K233,Minimas!$A$15:$C$29,2),"ERREUR")),IF(AND(H233&gt;2006,H233&lt;2010),VLOOKUP(K233,Minimas!$H$15:J$29,3),IF(AND(H233&gt;2009,H233&lt;2012),VLOOKUP(K233,Minimas!$H$15:$J$29,2),"ERREUR"))))</f>
        <v xml:space="preserve"> </v>
      </c>
      <c r="W233" s="150" t="str">
        <f t="shared" si="21"/>
        <v/>
      </c>
      <c r="X233" s="42"/>
      <c r="Y233" s="42"/>
      <c r="Z233" s="42" t="str">
        <f t="shared" si="22"/>
        <v xml:space="preserve"> </v>
      </c>
      <c r="AA233" s="42" t="str">
        <f t="shared" si="23"/>
        <v xml:space="preserve"> </v>
      </c>
      <c r="AB233" s="162"/>
      <c r="AC233" s="162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</row>
    <row r="234" spans="2:107" s="5" customFormat="1" ht="30" customHeight="1" x14ac:dyDescent="0.2">
      <c r="B234" s="83"/>
      <c r="C234" s="86"/>
      <c r="D234" s="87"/>
      <c r="E234" s="89"/>
      <c r="F234" s="115"/>
      <c r="G234" s="116"/>
      <c r="H234" s="91"/>
      <c r="I234" s="94"/>
      <c r="J234" s="95"/>
      <c r="K234" s="81"/>
      <c r="L234" s="100"/>
      <c r="M234" s="101"/>
      <c r="N234" s="101"/>
      <c r="O234" s="102" t="str">
        <f t="shared" si="18"/>
        <v xml:space="preserve"> </v>
      </c>
      <c r="P234" s="100"/>
      <c r="Q234" s="101"/>
      <c r="R234" s="101"/>
      <c r="S234" s="102" t="str">
        <f t="shared" si="19"/>
        <v xml:space="preserve"> </v>
      </c>
      <c r="T234" s="104" t="str">
        <f t="shared" si="20"/>
        <v/>
      </c>
      <c r="U234" s="105" t="s">
        <v>131</v>
      </c>
      <c r="V234" s="149" t="str">
        <f>IF(H234=0," ",IF(E234="H",IF(AND(H234&gt;2006,H234&lt;2010),VLOOKUP(K234,Minimas!$A$15:$C$29,3),IF(AND(H234&gt;2009,H234&lt;2012),VLOOKUP(K234,Minimas!$A$15:$C$29,2),"ERREUR")),IF(AND(H234&gt;2006,H234&lt;2010),VLOOKUP(K234,Minimas!$H$15:J$29,3),IF(AND(H234&gt;2009,H234&lt;2012),VLOOKUP(K234,Minimas!$H$15:$J$29,2),"ERREUR"))))</f>
        <v xml:space="preserve"> </v>
      </c>
      <c r="W234" s="150" t="str">
        <f t="shared" si="21"/>
        <v/>
      </c>
      <c r="X234" s="42"/>
      <c r="Y234" s="42"/>
      <c r="Z234" s="42" t="str">
        <f t="shared" si="22"/>
        <v xml:space="preserve"> </v>
      </c>
      <c r="AA234" s="42" t="str">
        <f t="shared" si="23"/>
        <v xml:space="preserve"> </v>
      </c>
      <c r="AB234" s="162"/>
      <c r="AC234" s="162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</row>
    <row r="235" spans="2:107" s="5" customFormat="1" ht="30" customHeight="1" x14ac:dyDescent="0.2">
      <c r="B235" s="83"/>
      <c r="C235" s="86"/>
      <c r="D235" s="87"/>
      <c r="E235" s="89"/>
      <c r="F235" s="115"/>
      <c r="G235" s="116"/>
      <c r="H235" s="91"/>
      <c r="I235" s="94"/>
      <c r="J235" s="95"/>
      <c r="K235" s="81"/>
      <c r="L235" s="100"/>
      <c r="M235" s="101"/>
      <c r="N235" s="101"/>
      <c r="O235" s="102" t="str">
        <f t="shared" si="18"/>
        <v xml:space="preserve"> </v>
      </c>
      <c r="P235" s="100"/>
      <c r="Q235" s="101"/>
      <c r="R235" s="101"/>
      <c r="S235" s="102" t="str">
        <f t="shared" si="19"/>
        <v xml:space="preserve"> </v>
      </c>
      <c r="T235" s="104" t="str">
        <f t="shared" si="20"/>
        <v/>
      </c>
      <c r="U235" s="105" t="s">
        <v>131</v>
      </c>
      <c r="V235" s="149" t="str">
        <f>IF(H235=0," ",IF(E235="H",IF(AND(H235&gt;2006,H235&lt;2010),VLOOKUP(K235,Minimas!$A$15:$C$29,3),IF(AND(H235&gt;2009,H235&lt;2012),VLOOKUP(K235,Minimas!$A$15:$C$29,2),"ERREUR")),IF(AND(H235&gt;2006,H235&lt;2010),VLOOKUP(K235,Minimas!$H$15:J$29,3),IF(AND(H235&gt;2009,H235&lt;2012),VLOOKUP(K235,Minimas!$H$15:$J$29,2),"ERREUR"))))</f>
        <v xml:space="preserve"> </v>
      </c>
      <c r="W235" s="150" t="str">
        <f t="shared" si="21"/>
        <v/>
      </c>
      <c r="X235" s="42"/>
      <c r="Y235" s="42"/>
      <c r="Z235" s="42" t="str">
        <f t="shared" si="22"/>
        <v xml:space="preserve"> </v>
      </c>
      <c r="AA235" s="42" t="str">
        <f t="shared" si="23"/>
        <v xml:space="preserve"> </v>
      </c>
      <c r="AB235" s="162"/>
      <c r="AC235" s="162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</row>
    <row r="236" spans="2:107" s="5" customFormat="1" ht="30" customHeight="1" x14ac:dyDescent="0.2">
      <c r="B236" s="83"/>
      <c r="C236" s="86"/>
      <c r="D236" s="87"/>
      <c r="E236" s="89"/>
      <c r="F236" s="115"/>
      <c r="G236" s="116"/>
      <c r="H236" s="91"/>
      <c r="I236" s="94"/>
      <c r="J236" s="95"/>
      <c r="K236" s="81"/>
      <c r="L236" s="100"/>
      <c r="M236" s="101"/>
      <c r="N236" s="101"/>
      <c r="O236" s="102" t="str">
        <f t="shared" si="18"/>
        <v xml:space="preserve"> </v>
      </c>
      <c r="P236" s="100"/>
      <c r="Q236" s="101"/>
      <c r="R236" s="101"/>
      <c r="S236" s="102" t="str">
        <f t="shared" si="19"/>
        <v xml:space="preserve"> </v>
      </c>
      <c r="T236" s="104" t="str">
        <f t="shared" si="20"/>
        <v/>
      </c>
      <c r="U236" s="105" t="s">
        <v>131</v>
      </c>
      <c r="V236" s="149" t="str">
        <f>IF(H236=0," ",IF(E236="H",IF(AND(H236&gt;2006,H236&lt;2010),VLOOKUP(K236,Minimas!$A$15:$C$29,3),IF(AND(H236&gt;2009,H236&lt;2012),VLOOKUP(K236,Minimas!$A$15:$C$29,2),"ERREUR")),IF(AND(H236&gt;2006,H236&lt;2010),VLOOKUP(K236,Minimas!$H$15:J$29,3),IF(AND(H236&gt;2009,H236&lt;2012),VLOOKUP(K236,Minimas!$H$15:$J$29,2),"ERREUR"))))</f>
        <v xml:space="preserve"> </v>
      </c>
      <c r="W236" s="150" t="str">
        <f t="shared" si="21"/>
        <v/>
      </c>
      <c r="X236" s="42"/>
      <c r="Y236" s="42"/>
      <c r="Z236" s="42" t="str">
        <f t="shared" si="22"/>
        <v xml:space="preserve"> </v>
      </c>
      <c r="AA236" s="42" t="str">
        <f t="shared" si="23"/>
        <v xml:space="preserve"> </v>
      </c>
      <c r="AB236" s="162"/>
      <c r="AC236" s="162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</row>
    <row r="237" spans="2:107" s="5" customFormat="1" ht="30" customHeight="1" x14ac:dyDescent="0.2">
      <c r="B237" s="83"/>
      <c r="C237" s="86"/>
      <c r="D237" s="87"/>
      <c r="E237" s="89"/>
      <c r="F237" s="115"/>
      <c r="G237" s="116"/>
      <c r="H237" s="91"/>
      <c r="I237" s="94"/>
      <c r="J237" s="95"/>
      <c r="K237" s="81"/>
      <c r="L237" s="100"/>
      <c r="M237" s="101"/>
      <c r="N237" s="101"/>
      <c r="O237" s="102" t="str">
        <f t="shared" si="18"/>
        <v xml:space="preserve"> </v>
      </c>
      <c r="P237" s="100"/>
      <c r="Q237" s="101"/>
      <c r="R237" s="101"/>
      <c r="S237" s="102" t="str">
        <f t="shared" si="19"/>
        <v xml:space="preserve"> </v>
      </c>
      <c r="T237" s="104" t="str">
        <f t="shared" si="20"/>
        <v/>
      </c>
      <c r="U237" s="105" t="s">
        <v>131</v>
      </c>
      <c r="V237" s="149" t="str">
        <f>IF(H237=0," ",IF(E237="H",IF(AND(H237&gt;2006,H237&lt;2010),VLOOKUP(K237,Minimas!$A$15:$C$29,3),IF(AND(H237&gt;2009,H237&lt;2012),VLOOKUP(K237,Minimas!$A$15:$C$29,2),"ERREUR")),IF(AND(H237&gt;2006,H237&lt;2010),VLOOKUP(K237,Minimas!$H$15:J$29,3),IF(AND(H237&gt;2009,H237&lt;2012),VLOOKUP(K237,Minimas!$H$15:$J$29,2),"ERREUR"))))</f>
        <v xml:space="preserve"> </v>
      </c>
      <c r="W237" s="150" t="str">
        <f t="shared" si="21"/>
        <v/>
      </c>
      <c r="X237" s="42"/>
      <c r="Y237" s="42"/>
      <c r="Z237" s="42" t="str">
        <f t="shared" si="22"/>
        <v xml:space="preserve"> </v>
      </c>
      <c r="AA237" s="42" t="str">
        <f t="shared" si="23"/>
        <v xml:space="preserve"> </v>
      </c>
      <c r="AB237" s="162"/>
      <c r="AC237" s="162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</row>
    <row r="238" spans="2:107" s="5" customFormat="1" ht="30" customHeight="1" x14ac:dyDescent="0.2">
      <c r="B238" s="83"/>
      <c r="C238" s="86"/>
      <c r="D238" s="87"/>
      <c r="E238" s="89"/>
      <c r="F238" s="115"/>
      <c r="G238" s="116"/>
      <c r="H238" s="91"/>
      <c r="I238" s="94"/>
      <c r="J238" s="95"/>
      <c r="K238" s="81"/>
      <c r="L238" s="100"/>
      <c r="M238" s="101"/>
      <c r="N238" s="101"/>
      <c r="O238" s="102" t="str">
        <f t="shared" si="18"/>
        <v xml:space="preserve"> </v>
      </c>
      <c r="P238" s="100"/>
      <c r="Q238" s="101"/>
      <c r="R238" s="101"/>
      <c r="S238" s="102" t="str">
        <f t="shared" si="19"/>
        <v xml:space="preserve"> </v>
      </c>
      <c r="T238" s="104" t="str">
        <f t="shared" si="20"/>
        <v/>
      </c>
      <c r="U238" s="105" t="s">
        <v>131</v>
      </c>
      <c r="V238" s="149" t="str">
        <f>IF(H238=0," ",IF(E238="H",IF(AND(H238&gt;2006,H238&lt;2010),VLOOKUP(K238,Minimas!$A$15:$C$29,3),IF(AND(H238&gt;2009,H238&lt;2012),VLOOKUP(K238,Minimas!$A$15:$C$29,2),"ERREUR")),IF(AND(H238&gt;2006,H238&lt;2010),VLOOKUP(K238,Minimas!$H$15:J$29,3),IF(AND(H238&gt;2009,H238&lt;2012),VLOOKUP(K238,Minimas!$H$15:$J$29,2),"ERREUR"))))</f>
        <v xml:space="preserve"> </v>
      </c>
      <c r="W238" s="150" t="str">
        <f t="shared" si="21"/>
        <v/>
      </c>
      <c r="X238" s="42"/>
      <c r="Y238" s="42"/>
      <c r="Z238" s="42" t="str">
        <f t="shared" si="22"/>
        <v xml:space="preserve"> </v>
      </c>
      <c r="AA238" s="42" t="str">
        <f t="shared" si="23"/>
        <v xml:space="preserve"> </v>
      </c>
      <c r="AB238" s="162"/>
      <c r="AC238" s="162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</row>
    <row r="239" spans="2:107" s="5" customFormat="1" ht="30" customHeight="1" x14ac:dyDescent="0.2">
      <c r="B239" s="83"/>
      <c r="C239" s="86"/>
      <c r="D239" s="87"/>
      <c r="E239" s="89"/>
      <c r="F239" s="115"/>
      <c r="G239" s="116"/>
      <c r="H239" s="91"/>
      <c r="I239" s="94"/>
      <c r="J239" s="95"/>
      <c r="K239" s="81"/>
      <c r="L239" s="100"/>
      <c r="M239" s="101"/>
      <c r="N239" s="101"/>
      <c r="O239" s="102" t="str">
        <f t="shared" si="18"/>
        <v xml:space="preserve"> </v>
      </c>
      <c r="P239" s="100"/>
      <c r="Q239" s="101"/>
      <c r="R239" s="101"/>
      <c r="S239" s="102" t="str">
        <f t="shared" si="19"/>
        <v xml:space="preserve"> </v>
      </c>
      <c r="T239" s="104" t="str">
        <f t="shared" si="20"/>
        <v/>
      </c>
      <c r="U239" s="105" t="s">
        <v>131</v>
      </c>
      <c r="V239" s="149" t="str">
        <f>IF(H239=0," ",IF(E239="H",IF(AND(H239&gt;2006,H239&lt;2010),VLOOKUP(K239,Minimas!$A$15:$C$29,3),IF(AND(H239&gt;2009,H239&lt;2012),VLOOKUP(K239,Minimas!$A$15:$C$29,2),"ERREUR")),IF(AND(H239&gt;2006,H239&lt;2010),VLOOKUP(K239,Minimas!$H$15:J$29,3),IF(AND(H239&gt;2009,H239&lt;2012),VLOOKUP(K239,Minimas!$H$15:$J$29,2),"ERREUR"))))</f>
        <v xml:space="preserve"> </v>
      </c>
      <c r="W239" s="150" t="str">
        <f t="shared" si="21"/>
        <v/>
      </c>
      <c r="X239" s="42"/>
      <c r="Y239" s="42"/>
      <c r="Z239" s="42" t="str">
        <f t="shared" si="22"/>
        <v xml:space="preserve"> </v>
      </c>
      <c r="AA239" s="42" t="str">
        <f t="shared" si="23"/>
        <v xml:space="preserve"> </v>
      </c>
      <c r="AB239" s="162"/>
      <c r="AC239" s="162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2:107" s="5" customFormat="1" ht="30" customHeight="1" x14ac:dyDescent="0.2">
      <c r="B240" s="83"/>
      <c r="C240" s="86"/>
      <c r="D240" s="87"/>
      <c r="E240" s="89"/>
      <c r="F240" s="115"/>
      <c r="G240" s="116"/>
      <c r="H240" s="91"/>
      <c r="I240" s="94"/>
      <c r="J240" s="95"/>
      <c r="K240" s="81"/>
      <c r="L240" s="100"/>
      <c r="M240" s="101"/>
      <c r="N240" s="101"/>
      <c r="O240" s="102" t="str">
        <f t="shared" si="18"/>
        <v xml:space="preserve"> </v>
      </c>
      <c r="P240" s="100"/>
      <c r="Q240" s="101"/>
      <c r="R240" s="101"/>
      <c r="S240" s="102" t="str">
        <f t="shared" si="19"/>
        <v xml:space="preserve"> </v>
      </c>
      <c r="T240" s="104" t="str">
        <f t="shared" si="20"/>
        <v/>
      </c>
      <c r="U240" s="105" t="s">
        <v>131</v>
      </c>
      <c r="V240" s="149" t="str">
        <f>IF(H240=0," ",IF(E240="H",IF(AND(H240&gt;2006,H240&lt;2010),VLOOKUP(K240,Minimas!$A$15:$C$29,3),IF(AND(H240&gt;2009,H240&lt;2012),VLOOKUP(K240,Minimas!$A$15:$C$29,2),"ERREUR")),IF(AND(H240&gt;2006,H240&lt;2010),VLOOKUP(K240,Minimas!$H$15:J$29,3),IF(AND(H240&gt;2009,H240&lt;2012),VLOOKUP(K240,Minimas!$H$15:$J$29,2),"ERREUR"))))</f>
        <v xml:space="preserve"> </v>
      </c>
      <c r="W240" s="150" t="str">
        <f t="shared" si="21"/>
        <v/>
      </c>
      <c r="X240" s="42"/>
      <c r="Y240" s="42"/>
      <c r="Z240" s="42" t="str">
        <f t="shared" si="22"/>
        <v xml:space="preserve"> </v>
      </c>
      <c r="AA240" s="42" t="str">
        <f t="shared" si="23"/>
        <v xml:space="preserve"> </v>
      </c>
      <c r="AB240" s="162"/>
      <c r="AC240" s="162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</row>
    <row r="241" spans="2:107" s="5" customFormat="1" ht="30" customHeight="1" x14ac:dyDescent="0.2">
      <c r="B241" s="83"/>
      <c r="C241" s="86"/>
      <c r="D241" s="87"/>
      <c r="E241" s="89"/>
      <c r="F241" s="115"/>
      <c r="G241" s="116"/>
      <c r="H241" s="91"/>
      <c r="I241" s="94"/>
      <c r="J241" s="95"/>
      <c r="K241" s="81"/>
      <c r="L241" s="100"/>
      <c r="M241" s="101"/>
      <c r="N241" s="101"/>
      <c r="O241" s="102" t="str">
        <f t="shared" si="18"/>
        <v xml:space="preserve"> </v>
      </c>
      <c r="P241" s="100"/>
      <c r="Q241" s="101"/>
      <c r="R241" s="101"/>
      <c r="S241" s="102" t="str">
        <f t="shared" si="19"/>
        <v xml:space="preserve"> </v>
      </c>
      <c r="T241" s="104" t="str">
        <f t="shared" si="20"/>
        <v/>
      </c>
      <c r="U241" s="105" t="s">
        <v>131</v>
      </c>
      <c r="V241" s="149" t="str">
        <f>IF(H241=0," ",IF(E241="H",IF(AND(H241&gt;2006,H241&lt;2010),VLOOKUP(K241,Minimas!$A$15:$C$29,3),IF(AND(H241&gt;2009,H241&lt;2012),VLOOKUP(K241,Minimas!$A$15:$C$29,2),"ERREUR")),IF(AND(H241&gt;2006,H241&lt;2010),VLOOKUP(K241,Minimas!$H$15:J$29,3),IF(AND(H241&gt;2009,H241&lt;2012),VLOOKUP(K241,Minimas!$H$15:$J$29,2),"ERREUR"))))</f>
        <v xml:space="preserve"> </v>
      </c>
      <c r="W241" s="150" t="str">
        <f t="shared" si="21"/>
        <v/>
      </c>
      <c r="X241" s="42"/>
      <c r="Y241" s="42"/>
      <c r="Z241" s="42" t="str">
        <f t="shared" si="22"/>
        <v xml:space="preserve"> </v>
      </c>
      <c r="AA241" s="42" t="str">
        <f t="shared" si="23"/>
        <v xml:space="preserve"> </v>
      </c>
      <c r="AB241" s="162"/>
      <c r="AC241" s="162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</row>
    <row r="242" spans="2:107" s="5" customFormat="1" ht="30" customHeight="1" x14ac:dyDescent="0.2">
      <c r="B242" s="83"/>
      <c r="C242" s="86"/>
      <c r="D242" s="87"/>
      <c r="E242" s="89"/>
      <c r="F242" s="115"/>
      <c r="G242" s="116"/>
      <c r="H242" s="91"/>
      <c r="I242" s="94"/>
      <c r="J242" s="95"/>
      <c r="K242" s="81"/>
      <c r="L242" s="100"/>
      <c r="M242" s="101"/>
      <c r="N242" s="101"/>
      <c r="O242" s="102" t="str">
        <f t="shared" si="18"/>
        <v xml:space="preserve"> </v>
      </c>
      <c r="P242" s="100"/>
      <c r="Q242" s="101"/>
      <c r="R242" s="101"/>
      <c r="S242" s="102" t="str">
        <f t="shared" si="19"/>
        <v xml:space="preserve"> </v>
      </c>
      <c r="T242" s="104" t="str">
        <f t="shared" si="20"/>
        <v/>
      </c>
      <c r="U242" s="105" t="s">
        <v>131</v>
      </c>
      <c r="V242" s="149" t="str">
        <f>IF(H242=0," ",IF(E242="H",IF(AND(H242&gt;2006,H242&lt;2010),VLOOKUP(K242,Minimas!$A$15:$C$29,3),IF(AND(H242&gt;2009,H242&lt;2012),VLOOKUP(K242,Minimas!$A$15:$C$29,2),"ERREUR")),IF(AND(H242&gt;2006,H242&lt;2010),VLOOKUP(K242,Minimas!$H$15:J$29,3),IF(AND(H242&gt;2009,H242&lt;2012),VLOOKUP(K242,Minimas!$H$15:$J$29,2),"ERREUR"))))</f>
        <v xml:space="preserve"> </v>
      </c>
      <c r="W242" s="150" t="str">
        <f t="shared" si="21"/>
        <v/>
      </c>
      <c r="X242" s="42"/>
      <c r="Y242" s="42"/>
      <c r="Z242" s="42" t="str">
        <f t="shared" si="22"/>
        <v xml:space="preserve"> </v>
      </c>
      <c r="AA242" s="42" t="str">
        <f t="shared" si="23"/>
        <v xml:space="preserve"> </v>
      </c>
      <c r="AB242" s="162"/>
      <c r="AC242" s="162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</row>
    <row r="243" spans="2:107" s="5" customFormat="1" ht="30" customHeight="1" x14ac:dyDescent="0.2">
      <c r="B243" s="83"/>
      <c r="C243" s="86"/>
      <c r="D243" s="87"/>
      <c r="E243" s="89"/>
      <c r="F243" s="115"/>
      <c r="G243" s="116"/>
      <c r="H243" s="91"/>
      <c r="I243" s="94"/>
      <c r="J243" s="95"/>
      <c r="K243" s="81"/>
      <c r="L243" s="100"/>
      <c r="M243" s="101"/>
      <c r="N243" s="101"/>
      <c r="O243" s="102" t="str">
        <f t="shared" si="18"/>
        <v xml:space="preserve"> </v>
      </c>
      <c r="P243" s="100"/>
      <c r="Q243" s="101"/>
      <c r="R243" s="101"/>
      <c r="S243" s="102" t="str">
        <f t="shared" si="19"/>
        <v xml:space="preserve"> </v>
      </c>
      <c r="T243" s="104" t="str">
        <f t="shared" si="20"/>
        <v/>
      </c>
      <c r="U243" s="105" t="s">
        <v>131</v>
      </c>
      <c r="V243" s="149" t="str">
        <f>IF(H243=0," ",IF(E243="H",IF(AND(H243&gt;2006,H243&lt;2010),VLOOKUP(K243,Minimas!$A$15:$C$29,3),IF(AND(H243&gt;2009,H243&lt;2012),VLOOKUP(K243,Minimas!$A$15:$C$29,2),"ERREUR")),IF(AND(H243&gt;2006,H243&lt;2010),VLOOKUP(K243,Minimas!$H$15:J$29,3),IF(AND(H243&gt;2009,H243&lt;2012),VLOOKUP(K243,Minimas!$H$15:$J$29,2),"ERREUR"))))</f>
        <v xml:space="preserve"> </v>
      </c>
      <c r="W243" s="150" t="str">
        <f t="shared" si="21"/>
        <v/>
      </c>
      <c r="X243" s="42"/>
      <c r="Y243" s="42"/>
      <c r="Z243" s="42" t="str">
        <f t="shared" si="22"/>
        <v xml:space="preserve"> </v>
      </c>
      <c r="AA243" s="42" t="str">
        <f t="shared" si="23"/>
        <v xml:space="preserve"> </v>
      </c>
      <c r="AB243" s="162"/>
      <c r="AC243" s="162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</row>
    <row r="244" spans="2:107" s="5" customFormat="1" ht="30" customHeight="1" x14ac:dyDescent="0.2">
      <c r="B244" s="83"/>
      <c r="C244" s="86"/>
      <c r="D244" s="87"/>
      <c r="E244" s="89"/>
      <c r="F244" s="115"/>
      <c r="G244" s="116"/>
      <c r="H244" s="91"/>
      <c r="I244" s="94"/>
      <c r="J244" s="95"/>
      <c r="K244" s="81"/>
      <c r="L244" s="100"/>
      <c r="M244" s="101"/>
      <c r="N244" s="101"/>
      <c r="O244" s="102" t="str">
        <f t="shared" si="18"/>
        <v xml:space="preserve"> </v>
      </c>
      <c r="P244" s="100"/>
      <c r="Q244" s="101"/>
      <c r="R244" s="101"/>
      <c r="S244" s="102" t="str">
        <f t="shared" si="19"/>
        <v xml:space="preserve"> </v>
      </c>
      <c r="T244" s="104" t="str">
        <f t="shared" si="20"/>
        <v/>
      </c>
      <c r="U244" s="105" t="s">
        <v>131</v>
      </c>
      <c r="V244" s="149" t="str">
        <f>IF(H244=0," ",IF(E244="H",IF(AND(H244&gt;2006,H244&lt;2010),VLOOKUP(K244,Minimas!$A$15:$C$29,3),IF(AND(H244&gt;2009,H244&lt;2012),VLOOKUP(K244,Minimas!$A$15:$C$29,2),"ERREUR")),IF(AND(H244&gt;2006,H244&lt;2010),VLOOKUP(K244,Minimas!$H$15:J$29,3),IF(AND(H244&gt;2009,H244&lt;2012),VLOOKUP(K244,Minimas!$H$15:$J$29,2),"ERREUR"))))</f>
        <v xml:space="preserve"> </v>
      </c>
      <c r="W244" s="150" t="str">
        <f t="shared" si="21"/>
        <v/>
      </c>
      <c r="X244" s="42"/>
      <c r="Y244" s="42"/>
      <c r="Z244" s="42" t="str">
        <f t="shared" si="22"/>
        <v xml:space="preserve"> </v>
      </c>
      <c r="AA244" s="42" t="str">
        <f t="shared" si="23"/>
        <v xml:space="preserve"> </v>
      </c>
      <c r="AB244" s="162"/>
      <c r="AC244" s="162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</row>
    <row r="245" spans="2:107" s="5" customFormat="1" ht="30" customHeight="1" x14ac:dyDescent="0.2">
      <c r="B245" s="83"/>
      <c r="C245" s="86"/>
      <c r="D245" s="87"/>
      <c r="E245" s="89"/>
      <c r="F245" s="115"/>
      <c r="G245" s="116"/>
      <c r="H245" s="91"/>
      <c r="I245" s="94"/>
      <c r="J245" s="95"/>
      <c r="K245" s="81"/>
      <c r="L245" s="100"/>
      <c r="M245" s="101"/>
      <c r="N245" s="101"/>
      <c r="O245" s="102" t="str">
        <f t="shared" si="18"/>
        <v xml:space="preserve"> </v>
      </c>
      <c r="P245" s="100"/>
      <c r="Q245" s="101"/>
      <c r="R245" s="101"/>
      <c r="S245" s="102" t="str">
        <f t="shared" si="19"/>
        <v xml:space="preserve"> </v>
      </c>
      <c r="T245" s="104" t="str">
        <f t="shared" si="20"/>
        <v/>
      </c>
      <c r="U245" s="105" t="s">
        <v>131</v>
      </c>
      <c r="V245" s="149" t="str">
        <f>IF(H245=0," ",IF(E245="H",IF(AND(H245&gt;2006,H245&lt;2010),VLOOKUP(K245,Minimas!$A$15:$C$29,3),IF(AND(H245&gt;2009,H245&lt;2012),VLOOKUP(K245,Minimas!$A$15:$C$29,2),"ERREUR")),IF(AND(H245&gt;2006,H245&lt;2010),VLOOKUP(K245,Minimas!$H$15:J$29,3),IF(AND(H245&gt;2009,H245&lt;2012),VLOOKUP(K245,Minimas!$H$15:$J$29,2),"ERREUR"))))</f>
        <v xml:space="preserve"> </v>
      </c>
      <c r="W245" s="150" t="str">
        <f t="shared" si="21"/>
        <v/>
      </c>
      <c r="X245" s="42"/>
      <c r="Y245" s="42"/>
      <c r="Z245" s="42" t="str">
        <f t="shared" si="22"/>
        <v xml:space="preserve"> </v>
      </c>
      <c r="AA245" s="42" t="str">
        <f t="shared" si="23"/>
        <v xml:space="preserve"> </v>
      </c>
      <c r="AB245" s="162"/>
      <c r="AC245" s="162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</row>
    <row r="246" spans="2:107" s="5" customFormat="1" ht="30" customHeight="1" x14ac:dyDescent="0.2">
      <c r="B246" s="83"/>
      <c r="C246" s="86"/>
      <c r="D246" s="87"/>
      <c r="E246" s="89"/>
      <c r="F246" s="115"/>
      <c r="G246" s="116"/>
      <c r="H246" s="91"/>
      <c r="I246" s="94"/>
      <c r="J246" s="95"/>
      <c r="K246" s="81"/>
      <c r="L246" s="100"/>
      <c r="M246" s="101"/>
      <c r="N246" s="101"/>
      <c r="O246" s="102" t="str">
        <f t="shared" si="18"/>
        <v xml:space="preserve"> </v>
      </c>
      <c r="P246" s="100"/>
      <c r="Q246" s="101"/>
      <c r="R246" s="101"/>
      <c r="S246" s="102" t="str">
        <f t="shared" si="19"/>
        <v xml:space="preserve"> </v>
      </c>
      <c r="T246" s="104" t="str">
        <f t="shared" si="20"/>
        <v/>
      </c>
      <c r="U246" s="105" t="s">
        <v>131</v>
      </c>
      <c r="V246" s="149" t="str">
        <f>IF(H246=0," ",IF(E246="H",IF(AND(H246&gt;2006,H246&lt;2010),VLOOKUP(K246,Minimas!$A$15:$C$29,3),IF(AND(H246&gt;2009,H246&lt;2012),VLOOKUP(K246,Minimas!$A$15:$C$29,2),"ERREUR")),IF(AND(H246&gt;2006,H246&lt;2010),VLOOKUP(K246,Minimas!$H$15:J$29,3),IF(AND(H246&gt;2009,H246&lt;2012),VLOOKUP(K246,Minimas!$H$15:$J$29,2),"ERREUR"))))</f>
        <v xml:space="preserve"> </v>
      </c>
      <c r="W246" s="150" t="str">
        <f t="shared" si="21"/>
        <v/>
      </c>
      <c r="X246" s="42"/>
      <c r="Y246" s="42"/>
      <c r="Z246" s="42" t="str">
        <f t="shared" si="22"/>
        <v xml:space="preserve"> </v>
      </c>
      <c r="AA246" s="42" t="str">
        <f t="shared" si="23"/>
        <v xml:space="preserve"> </v>
      </c>
      <c r="AB246" s="162"/>
      <c r="AC246" s="162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</row>
    <row r="247" spans="2:107" s="5" customFormat="1" ht="30" customHeight="1" x14ac:dyDescent="0.2">
      <c r="B247" s="83"/>
      <c r="C247" s="86"/>
      <c r="D247" s="87"/>
      <c r="E247" s="89"/>
      <c r="F247" s="115"/>
      <c r="G247" s="116"/>
      <c r="H247" s="91"/>
      <c r="I247" s="94"/>
      <c r="J247" s="95"/>
      <c r="K247" s="81"/>
      <c r="L247" s="100"/>
      <c r="M247" s="101"/>
      <c r="N247" s="101"/>
      <c r="O247" s="102" t="str">
        <f t="shared" si="18"/>
        <v xml:space="preserve"> </v>
      </c>
      <c r="P247" s="100"/>
      <c r="Q247" s="101"/>
      <c r="R247" s="101"/>
      <c r="S247" s="102" t="str">
        <f t="shared" si="19"/>
        <v xml:space="preserve"> </v>
      </c>
      <c r="T247" s="104" t="str">
        <f t="shared" si="20"/>
        <v/>
      </c>
      <c r="U247" s="105" t="s">
        <v>131</v>
      </c>
      <c r="V247" s="149" t="str">
        <f>IF(H247=0," ",IF(E247="H",IF(AND(H247&gt;2006,H247&lt;2010),VLOOKUP(K247,Minimas!$A$15:$C$29,3),IF(AND(H247&gt;2009,H247&lt;2012),VLOOKUP(K247,Minimas!$A$15:$C$29,2),"ERREUR")),IF(AND(H247&gt;2006,H247&lt;2010),VLOOKUP(K247,Minimas!$H$15:J$29,3),IF(AND(H247&gt;2009,H247&lt;2012),VLOOKUP(K247,Minimas!$H$15:$J$29,2),"ERREUR"))))</f>
        <v xml:space="preserve"> </v>
      </c>
      <c r="W247" s="150" t="str">
        <f t="shared" si="21"/>
        <v/>
      </c>
      <c r="X247" s="42"/>
      <c r="Y247" s="42"/>
      <c r="Z247" s="42" t="str">
        <f t="shared" si="22"/>
        <v xml:space="preserve"> </v>
      </c>
      <c r="AA247" s="42" t="str">
        <f t="shared" si="23"/>
        <v xml:space="preserve"> </v>
      </c>
      <c r="AB247" s="162"/>
      <c r="AC247" s="162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</row>
    <row r="248" spans="2:107" s="5" customFormat="1" ht="30" customHeight="1" x14ac:dyDescent="0.2">
      <c r="B248" s="83"/>
      <c r="C248" s="86"/>
      <c r="D248" s="87"/>
      <c r="E248" s="89"/>
      <c r="F248" s="115"/>
      <c r="G248" s="116"/>
      <c r="H248" s="91"/>
      <c r="I248" s="94"/>
      <c r="J248" s="95"/>
      <c r="K248" s="81"/>
      <c r="L248" s="100"/>
      <c r="M248" s="101"/>
      <c r="N248" s="101"/>
      <c r="O248" s="102" t="str">
        <f t="shared" si="18"/>
        <v xml:space="preserve"> </v>
      </c>
      <c r="P248" s="100"/>
      <c r="Q248" s="101"/>
      <c r="R248" s="101"/>
      <c r="S248" s="102" t="str">
        <f t="shared" si="19"/>
        <v xml:space="preserve"> </v>
      </c>
      <c r="T248" s="104" t="str">
        <f t="shared" si="20"/>
        <v/>
      </c>
      <c r="U248" s="105" t="s">
        <v>131</v>
      </c>
      <c r="V248" s="149" t="str">
        <f>IF(H248=0," ",IF(E248="H",IF(AND(H248&gt;2006,H248&lt;2010),VLOOKUP(K248,Minimas!$A$15:$C$29,3),IF(AND(H248&gt;2009,H248&lt;2012),VLOOKUP(K248,Minimas!$A$15:$C$29,2),"ERREUR")),IF(AND(H248&gt;2006,H248&lt;2010),VLOOKUP(K248,Minimas!$H$15:J$29,3),IF(AND(H248&gt;2009,H248&lt;2012),VLOOKUP(K248,Minimas!$H$15:$J$29,2),"ERREUR"))))</f>
        <v xml:space="preserve"> </v>
      </c>
      <c r="W248" s="150" t="str">
        <f t="shared" si="21"/>
        <v/>
      </c>
      <c r="X248" s="42"/>
      <c r="Y248" s="42"/>
      <c r="Z248" s="42" t="str">
        <f t="shared" si="22"/>
        <v xml:space="preserve"> </v>
      </c>
      <c r="AA248" s="42" t="str">
        <f t="shared" si="23"/>
        <v xml:space="preserve"> </v>
      </c>
      <c r="AB248" s="162"/>
      <c r="AC248" s="162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</row>
    <row r="249" spans="2:107" s="5" customFormat="1" ht="30" customHeight="1" x14ac:dyDescent="0.2">
      <c r="B249" s="83"/>
      <c r="C249" s="86"/>
      <c r="D249" s="87"/>
      <c r="E249" s="89"/>
      <c r="F249" s="115"/>
      <c r="G249" s="116"/>
      <c r="H249" s="91"/>
      <c r="I249" s="94"/>
      <c r="J249" s="95"/>
      <c r="K249" s="81"/>
      <c r="L249" s="100"/>
      <c r="M249" s="101"/>
      <c r="N249" s="101"/>
      <c r="O249" s="102" t="str">
        <f t="shared" si="18"/>
        <v xml:space="preserve"> </v>
      </c>
      <c r="P249" s="100"/>
      <c r="Q249" s="101"/>
      <c r="R249" s="101"/>
      <c r="S249" s="102" t="str">
        <f t="shared" si="19"/>
        <v xml:space="preserve"> </v>
      </c>
      <c r="T249" s="104" t="str">
        <f t="shared" si="20"/>
        <v/>
      </c>
      <c r="U249" s="105" t="s">
        <v>131</v>
      </c>
      <c r="V249" s="149" t="str">
        <f>IF(H249=0," ",IF(E249="H",IF(AND(H249&gt;2006,H249&lt;2010),VLOOKUP(K249,Minimas!$A$15:$C$29,3),IF(AND(H249&gt;2009,H249&lt;2012),VLOOKUP(K249,Minimas!$A$15:$C$29,2),"ERREUR")),IF(AND(H249&gt;2006,H249&lt;2010),VLOOKUP(K249,Minimas!$H$15:J$29,3),IF(AND(H249&gt;2009,H249&lt;2012),VLOOKUP(K249,Minimas!$H$15:$J$29,2),"ERREUR"))))</f>
        <v xml:space="preserve"> </v>
      </c>
      <c r="W249" s="150" t="str">
        <f t="shared" si="21"/>
        <v/>
      </c>
      <c r="X249" s="42"/>
      <c r="Y249" s="42"/>
      <c r="Z249" s="42" t="str">
        <f t="shared" si="22"/>
        <v xml:space="preserve"> </v>
      </c>
      <c r="AA249" s="42" t="str">
        <f t="shared" si="23"/>
        <v xml:space="preserve"> </v>
      </c>
      <c r="AB249" s="162"/>
      <c r="AC249" s="162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</row>
    <row r="250" spans="2:107" s="5" customFormat="1" ht="30" customHeight="1" thickBot="1" x14ac:dyDescent="0.25">
      <c r="B250" s="117"/>
      <c r="C250" s="118"/>
      <c r="D250" s="119"/>
      <c r="E250" s="89"/>
      <c r="F250" s="115"/>
      <c r="G250" s="116"/>
      <c r="H250" s="91"/>
      <c r="I250" s="94"/>
      <c r="J250" s="95"/>
      <c r="K250" s="81"/>
      <c r="L250" s="100"/>
      <c r="M250" s="101"/>
      <c r="N250" s="101"/>
      <c r="O250" s="102" t="str">
        <f t="shared" si="18"/>
        <v xml:space="preserve"> </v>
      </c>
      <c r="P250" s="100"/>
      <c r="Q250" s="101"/>
      <c r="R250" s="101"/>
      <c r="S250" s="102" t="str">
        <f t="shared" si="19"/>
        <v xml:space="preserve"> </v>
      </c>
      <c r="T250" s="104" t="str">
        <f t="shared" si="20"/>
        <v/>
      </c>
      <c r="U250" s="105" t="s">
        <v>131</v>
      </c>
      <c r="V250" s="149" t="str">
        <f>IF(H250=0," ",IF(E250="H",IF(AND(H250&gt;2006,H250&lt;2010),VLOOKUP(K250,Minimas!$A$15:$C$29,3),IF(AND(H250&gt;2009,H250&lt;2012),VLOOKUP(K250,Minimas!$A$15:$C$29,2),"ERREUR")),IF(AND(H250&gt;2006,H250&lt;2010),VLOOKUP(K250,Minimas!$H$15:J$29,3),IF(AND(H250&gt;2009,H250&lt;2012),VLOOKUP(K250,Minimas!$H$15:$J$29,2),"ERREUR"))))</f>
        <v xml:space="preserve"> </v>
      </c>
      <c r="W250" s="150" t="str">
        <f t="shared" si="21"/>
        <v/>
      </c>
      <c r="X250" s="42"/>
      <c r="Y250" s="42"/>
      <c r="Z250" s="42" t="str">
        <f t="shared" si="22"/>
        <v xml:space="preserve"> </v>
      </c>
      <c r="AA250" s="42" t="str">
        <f t="shared" si="23"/>
        <v xml:space="preserve"> </v>
      </c>
      <c r="AB250" s="162"/>
      <c r="AC250" s="162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</row>
    <row r="251" spans="2:107" x14ac:dyDescent="0.2">
      <c r="B251" s="129"/>
      <c r="C251" s="129"/>
      <c r="D251" s="129"/>
      <c r="E251" s="129"/>
      <c r="F251" s="129"/>
      <c r="G251" s="129"/>
      <c r="H251" s="129"/>
      <c r="I251" s="129"/>
      <c r="J251" s="130"/>
      <c r="K251" s="129"/>
      <c r="L251" s="129"/>
      <c r="M251" s="129"/>
      <c r="N251" s="129"/>
      <c r="O251" s="131"/>
      <c r="P251" s="129"/>
      <c r="Q251" s="129"/>
      <c r="R251" s="129"/>
      <c r="S251" s="131"/>
      <c r="T251" s="131"/>
      <c r="U251" s="132"/>
      <c r="V251" s="129"/>
      <c r="W251" s="129"/>
    </row>
  </sheetData>
  <mergeCells count="6">
    <mergeCell ref="F5:G5"/>
    <mergeCell ref="D2:K2"/>
    <mergeCell ref="N2:S3"/>
    <mergeCell ref="V2:W2"/>
    <mergeCell ref="D3:K3"/>
    <mergeCell ref="V3:W3"/>
  </mergeCells>
  <conditionalFormatting sqref="L7:N250">
    <cfRule type="cellIs" dxfId="5" priority="2" operator="lessThan">
      <formula>0</formula>
    </cfRule>
  </conditionalFormatting>
  <conditionalFormatting sqref="P7:R250">
    <cfRule type="cellIs" dxfId="4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H1" workbookViewId="0">
      <selection activeCell="AK49" sqref="AK4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3" t="s">
        <v>70</v>
      </c>
      <c r="D3" s="63" t="s">
        <v>71</v>
      </c>
      <c r="E3" s="63" t="s">
        <v>72</v>
      </c>
      <c r="F3" s="63" t="s">
        <v>82</v>
      </c>
      <c r="G3" s="64" t="s">
        <v>74</v>
      </c>
      <c r="H3" s="64" t="s">
        <v>75</v>
      </c>
      <c r="I3" s="64" t="s">
        <v>76</v>
      </c>
      <c r="J3" s="64" t="s">
        <v>77</v>
      </c>
      <c r="K3" s="64" t="s">
        <v>78</v>
      </c>
      <c r="L3" s="64" t="s">
        <v>79</v>
      </c>
      <c r="M3" s="63" t="s">
        <v>80</v>
      </c>
      <c r="N3" s="63" t="s">
        <v>81</v>
      </c>
      <c r="O3" s="63" t="s">
        <v>89</v>
      </c>
      <c r="P3" s="63" t="s">
        <v>73</v>
      </c>
      <c r="Q3" s="64" t="s">
        <v>83</v>
      </c>
      <c r="R3" s="64" t="s">
        <v>84</v>
      </c>
      <c r="S3" s="64" t="s">
        <v>85</v>
      </c>
      <c r="T3" s="64" t="s">
        <v>86</v>
      </c>
      <c r="U3" s="64" t="s">
        <v>87</v>
      </c>
      <c r="V3" s="64" t="s">
        <v>88</v>
      </c>
      <c r="W3" s="63" t="s">
        <v>90</v>
      </c>
      <c r="X3" s="63" t="s">
        <v>91</v>
      </c>
      <c r="Y3" s="63" t="s">
        <v>92</v>
      </c>
      <c r="Z3" s="64" t="s">
        <v>93</v>
      </c>
      <c r="AA3" s="64" t="s">
        <v>94</v>
      </c>
      <c r="AB3" s="64" t="s">
        <v>95</v>
      </c>
      <c r="AC3" s="64" t="s">
        <v>96</v>
      </c>
      <c r="AD3" s="64" t="s">
        <v>97</v>
      </c>
      <c r="AE3" s="64" t="s">
        <v>98</v>
      </c>
      <c r="AF3" s="64" t="s">
        <v>99</v>
      </c>
      <c r="AG3" s="63" t="s">
        <v>100</v>
      </c>
      <c r="AH3" s="63" t="s">
        <v>101</v>
      </c>
      <c r="AI3" s="63" t="s">
        <v>102</v>
      </c>
      <c r="AJ3" s="64" t="s">
        <v>103</v>
      </c>
      <c r="AK3" s="64" t="s">
        <v>104</v>
      </c>
      <c r="AL3" s="64" t="s">
        <v>105</v>
      </c>
      <c r="AM3" s="64" t="s">
        <v>106</v>
      </c>
      <c r="AN3" s="64" t="s">
        <v>107</v>
      </c>
      <c r="AO3" s="64" t="s">
        <v>108</v>
      </c>
      <c r="AP3" s="64" t="s">
        <v>109</v>
      </c>
      <c r="AQ3" s="47" t="s">
        <v>30</v>
      </c>
      <c r="AR3" s="47" t="s">
        <v>31</v>
      </c>
      <c r="AS3" s="47" t="s">
        <v>32</v>
      </c>
      <c r="AT3" s="47" t="s">
        <v>33</v>
      </c>
      <c r="AU3" s="47" t="s">
        <v>34</v>
      </c>
      <c r="AV3" s="47" t="s">
        <v>35</v>
      </c>
      <c r="AW3" s="47" t="s">
        <v>36</v>
      </c>
      <c r="AX3" s="47" t="s">
        <v>37</v>
      </c>
      <c r="AY3" s="47" t="s">
        <v>38</v>
      </c>
      <c r="AZ3" s="47" t="s">
        <v>39</v>
      </c>
      <c r="BA3" s="47" t="s">
        <v>40</v>
      </c>
      <c r="BB3" s="47" t="s">
        <v>41</v>
      </c>
      <c r="BC3" s="47" t="s">
        <v>42</v>
      </c>
      <c r="BD3" s="47" t="s">
        <v>43</v>
      </c>
      <c r="BE3" s="47" t="s">
        <v>44</v>
      </c>
      <c r="BF3" s="47" t="s">
        <v>45</v>
      </c>
      <c r="BG3" s="47" t="s">
        <v>46</v>
      </c>
      <c r="BH3" s="47" t="s">
        <v>47</v>
      </c>
      <c r="BI3" s="47" t="s">
        <v>48</v>
      </c>
      <c r="BJ3" s="47" t="s">
        <v>49</v>
      </c>
      <c r="BK3" s="47" t="s">
        <v>50</v>
      </c>
      <c r="BL3" s="47" t="s">
        <v>51</v>
      </c>
      <c r="BM3" s="47" t="s">
        <v>52</v>
      </c>
      <c r="BN3" s="47" t="s">
        <v>53</v>
      </c>
      <c r="BO3" s="47" t="s">
        <v>54</v>
      </c>
      <c r="BP3" s="47" t="s">
        <v>55</v>
      </c>
      <c r="BQ3" s="47" t="s">
        <v>56</v>
      </c>
      <c r="BR3" s="47" t="s">
        <v>57</v>
      </c>
      <c r="BS3" s="47" t="s">
        <v>58</v>
      </c>
      <c r="BT3" s="47" t="s">
        <v>59</v>
      </c>
      <c r="BU3" s="47" t="s">
        <v>60</v>
      </c>
      <c r="BV3" s="47" t="s">
        <v>61</v>
      </c>
      <c r="BW3" s="47" t="s">
        <v>62</v>
      </c>
      <c r="BX3" s="47" t="s">
        <v>63</v>
      </c>
      <c r="BY3" s="47" t="s">
        <v>64</v>
      </c>
      <c r="BZ3" s="47" t="s">
        <v>65</v>
      </c>
      <c r="CA3" s="47" t="s">
        <v>66</v>
      </c>
      <c r="CB3" s="47" t="s">
        <v>67</v>
      </c>
      <c r="CC3" s="47" t="s">
        <v>68</v>
      </c>
      <c r="CD3" s="47" t="s">
        <v>69</v>
      </c>
    </row>
    <row r="4" spans="1:82" x14ac:dyDescent="0.2">
      <c r="B4" s="50" t="s">
        <v>15</v>
      </c>
      <c r="C4" s="48">
        <v>20</v>
      </c>
      <c r="D4" s="48">
        <v>25</v>
      </c>
      <c r="E4" s="48">
        <v>30</v>
      </c>
      <c r="F4" s="48">
        <v>35</v>
      </c>
      <c r="G4" s="48">
        <v>40</v>
      </c>
      <c r="H4" s="48">
        <v>45</v>
      </c>
      <c r="I4" s="48">
        <v>50</v>
      </c>
      <c r="J4" s="48">
        <v>55</v>
      </c>
      <c r="K4" s="48">
        <v>57</v>
      </c>
      <c r="L4" s="48">
        <v>60</v>
      </c>
      <c r="M4" s="49">
        <v>30</v>
      </c>
      <c r="N4" s="49">
        <v>35</v>
      </c>
      <c r="O4" s="49">
        <v>40</v>
      </c>
      <c r="P4" s="49">
        <v>45</v>
      </c>
      <c r="Q4" s="49">
        <v>50</v>
      </c>
      <c r="R4" s="49">
        <v>55</v>
      </c>
      <c r="S4" s="49">
        <v>60</v>
      </c>
      <c r="T4" s="49">
        <v>65</v>
      </c>
      <c r="U4" s="49">
        <v>67</v>
      </c>
      <c r="V4" s="49">
        <v>70</v>
      </c>
      <c r="W4" s="51">
        <v>40</v>
      </c>
      <c r="X4" s="51">
        <v>45</v>
      </c>
      <c r="Y4" s="51">
        <v>50</v>
      </c>
      <c r="Z4" s="51">
        <v>55</v>
      </c>
      <c r="AA4" s="51">
        <v>60</v>
      </c>
      <c r="AB4" s="51">
        <v>65</v>
      </c>
      <c r="AC4" s="51">
        <v>70</v>
      </c>
      <c r="AD4" s="51">
        <v>75</v>
      </c>
      <c r="AE4" s="51">
        <v>77</v>
      </c>
      <c r="AF4" s="51">
        <v>80</v>
      </c>
      <c r="AG4" s="52">
        <v>50</v>
      </c>
      <c r="AH4" s="52">
        <v>55</v>
      </c>
      <c r="AI4" s="52">
        <v>60</v>
      </c>
      <c r="AJ4" s="52">
        <v>65</v>
      </c>
      <c r="AK4" s="52">
        <v>70</v>
      </c>
      <c r="AL4" s="52">
        <v>75</v>
      </c>
      <c r="AM4" s="52">
        <v>80</v>
      </c>
      <c r="AN4" s="52">
        <v>85</v>
      </c>
      <c r="AO4" s="52">
        <v>87</v>
      </c>
      <c r="AP4" s="52">
        <v>90</v>
      </c>
      <c r="AQ4" s="53">
        <v>40</v>
      </c>
      <c r="AR4" s="53">
        <v>55</v>
      </c>
      <c r="AS4" s="53">
        <v>65</v>
      </c>
      <c r="AT4" s="53">
        <v>75</v>
      </c>
      <c r="AU4" s="53">
        <v>80</v>
      </c>
      <c r="AV4" s="53">
        <v>85</v>
      </c>
      <c r="AW4" s="53">
        <v>90</v>
      </c>
      <c r="AX4" s="53">
        <v>95</v>
      </c>
      <c r="AY4" s="53">
        <v>100</v>
      </c>
      <c r="AZ4" s="53">
        <v>105</v>
      </c>
      <c r="BA4" s="56">
        <v>50</v>
      </c>
      <c r="BB4" s="56">
        <v>65</v>
      </c>
      <c r="BC4" s="56">
        <v>80</v>
      </c>
      <c r="BD4" s="56">
        <v>90</v>
      </c>
      <c r="BE4" s="67">
        <v>100</v>
      </c>
      <c r="BF4" s="56">
        <v>110</v>
      </c>
      <c r="BG4" s="56">
        <v>115</v>
      </c>
      <c r="BH4" s="56">
        <v>120</v>
      </c>
      <c r="BI4" s="56">
        <v>125</v>
      </c>
      <c r="BJ4" s="56">
        <v>130</v>
      </c>
      <c r="BK4" s="48">
        <v>80</v>
      </c>
      <c r="BL4" s="48">
        <v>95</v>
      </c>
      <c r="BM4" s="48">
        <v>105</v>
      </c>
      <c r="BN4" s="48">
        <v>120</v>
      </c>
      <c r="BO4" s="48">
        <v>130</v>
      </c>
      <c r="BP4" s="48">
        <v>135</v>
      </c>
      <c r="BQ4" s="48">
        <v>140</v>
      </c>
      <c r="BR4" s="48">
        <v>145</v>
      </c>
      <c r="BS4" s="48">
        <v>150</v>
      </c>
      <c r="BT4" s="48">
        <v>155</v>
      </c>
      <c r="BU4" s="59">
        <v>95</v>
      </c>
      <c r="BV4" s="59">
        <v>110</v>
      </c>
      <c r="BW4" s="59">
        <v>125</v>
      </c>
      <c r="BX4" s="59">
        <v>135</v>
      </c>
      <c r="BY4" s="59">
        <v>145</v>
      </c>
      <c r="BZ4" s="59">
        <v>150</v>
      </c>
      <c r="CA4" s="59">
        <v>155</v>
      </c>
      <c r="CB4" s="59">
        <v>160</v>
      </c>
      <c r="CC4" s="59">
        <v>165</v>
      </c>
      <c r="CD4" s="59">
        <v>170</v>
      </c>
    </row>
    <row r="5" spans="1:82" x14ac:dyDescent="0.2">
      <c r="B5" s="50" t="s">
        <v>16</v>
      </c>
      <c r="C5" s="48">
        <v>25</v>
      </c>
      <c r="D5" s="48">
        <v>35</v>
      </c>
      <c r="E5" s="48">
        <v>40</v>
      </c>
      <c r="F5" s="48">
        <v>45</v>
      </c>
      <c r="G5" s="48">
        <v>50</v>
      </c>
      <c r="H5" s="48">
        <v>55</v>
      </c>
      <c r="I5" s="48">
        <v>60</v>
      </c>
      <c r="J5" s="48">
        <v>65</v>
      </c>
      <c r="K5" s="48">
        <v>67</v>
      </c>
      <c r="L5" s="48">
        <v>70</v>
      </c>
      <c r="M5" s="49">
        <v>35</v>
      </c>
      <c r="N5" s="49">
        <v>42</v>
      </c>
      <c r="O5" s="49">
        <v>50</v>
      </c>
      <c r="P5" s="49">
        <v>55</v>
      </c>
      <c r="Q5" s="49">
        <v>60</v>
      </c>
      <c r="R5" s="49">
        <v>65</v>
      </c>
      <c r="S5" s="49">
        <v>70</v>
      </c>
      <c r="T5" s="49">
        <v>75</v>
      </c>
      <c r="U5" s="49">
        <v>77</v>
      </c>
      <c r="V5" s="49">
        <v>80</v>
      </c>
      <c r="W5" s="51">
        <v>50</v>
      </c>
      <c r="X5" s="51">
        <v>55</v>
      </c>
      <c r="Y5" s="51">
        <v>62</v>
      </c>
      <c r="Z5" s="51">
        <v>70</v>
      </c>
      <c r="AA5" s="51">
        <v>75</v>
      </c>
      <c r="AB5" s="51">
        <v>80</v>
      </c>
      <c r="AC5" s="51">
        <v>85</v>
      </c>
      <c r="AD5" s="51">
        <v>90</v>
      </c>
      <c r="AE5" s="51">
        <v>92</v>
      </c>
      <c r="AF5" s="51">
        <v>95</v>
      </c>
      <c r="AG5" s="52">
        <v>60</v>
      </c>
      <c r="AH5" s="52">
        <v>67</v>
      </c>
      <c r="AI5" s="52">
        <v>75</v>
      </c>
      <c r="AJ5" s="52">
        <v>80</v>
      </c>
      <c r="AK5" s="52">
        <v>85</v>
      </c>
      <c r="AL5" s="52">
        <v>90</v>
      </c>
      <c r="AM5" s="52">
        <v>95</v>
      </c>
      <c r="AN5" s="52">
        <v>100</v>
      </c>
      <c r="AO5" s="52">
        <v>102</v>
      </c>
      <c r="AP5" s="52">
        <v>105</v>
      </c>
      <c r="AQ5" s="54">
        <v>55</v>
      </c>
      <c r="AR5" s="54">
        <v>70</v>
      </c>
      <c r="AS5" s="54">
        <v>80</v>
      </c>
      <c r="AT5" s="54">
        <v>95</v>
      </c>
      <c r="AU5" s="54">
        <v>100</v>
      </c>
      <c r="AV5" s="54">
        <v>105</v>
      </c>
      <c r="AW5" s="54">
        <v>110</v>
      </c>
      <c r="AX5" s="54">
        <v>115</v>
      </c>
      <c r="AY5" s="54">
        <v>120</v>
      </c>
      <c r="AZ5" s="54">
        <v>125</v>
      </c>
      <c r="BA5" s="57">
        <v>65</v>
      </c>
      <c r="BB5" s="57">
        <v>85</v>
      </c>
      <c r="BC5" s="57">
        <v>100</v>
      </c>
      <c r="BD5" s="57">
        <v>110</v>
      </c>
      <c r="BE5" s="57">
        <v>120</v>
      </c>
      <c r="BF5" s="57">
        <v>130</v>
      </c>
      <c r="BG5" s="57">
        <v>135</v>
      </c>
      <c r="BH5" s="57">
        <v>140</v>
      </c>
      <c r="BI5" s="57">
        <v>145</v>
      </c>
      <c r="BJ5" s="57">
        <v>150</v>
      </c>
      <c r="BK5" s="60">
        <v>100</v>
      </c>
      <c r="BL5" s="60">
        <v>115</v>
      </c>
      <c r="BM5" s="60">
        <v>125</v>
      </c>
      <c r="BN5" s="60">
        <v>140</v>
      </c>
      <c r="BO5" s="60">
        <v>150</v>
      </c>
      <c r="BP5" s="60">
        <v>160</v>
      </c>
      <c r="BQ5" s="60">
        <v>165</v>
      </c>
      <c r="BR5" s="60">
        <v>170</v>
      </c>
      <c r="BS5" s="60">
        <v>175</v>
      </c>
      <c r="BT5" s="60">
        <v>180</v>
      </c>
      <c r="BU5" s="58">
        <v>115</v>
      </c>
      <c r="BV5" s="58">
        <v>130</v>
      </c>
      <c r="BW5" s="58">
        <v>145</v>
      </c>
      <c r="BX5" s="58">
        <v>160</v>
      </c>
      <c r="BY5" s="58">
        <v>170</v>
      </c>
      <c r="BZ5" s="58">
        <v>175</v>
      </c>
      <c r="CA5" s="58">
        <v>180</v>
      </c>
      <c r="CB5" s="58">
        <v>185</v>
      </c>
      <c r="CC5" s="58">
        <v>190</v>
      </c>
      <c r="CD5" s="58">
        <v>195</v>
      </c>
    </row>
    <row r="6" spans="1:82" x14ac:dyDescent="0.2">
      <c r="B6" s="50" t="s">
        <v>17</v>
      </c>
      <c r="C6" s="48">
        <v>35</v>
      </c>
      <c r="D6" s="48">
        <v>45</v>
      </c>
      <c r="E6" s="48">
        <v>50</v>
      </c>
      <c r="F6" s="48">
        <v>57</v>
      </c>
      <c r="G6" s="48">
        <v>62</v>
      </c>
      <c r="H6" s="48">
        <v>67</v>
      </c>
      <c r="I6" s="48">
        <v>72</v>
      </c>
      <c r="J6" s="48">
        <v>75</v>
      </c>
      <c r="K6" s="48">
        <v>77</v>
      </c>
      <c r="L6" s="48">
        <v>80</v>
      </c>
      <c r="M6" s="49">
        <v>45</v>
      </c>
      <c r="N6" s="49">
        <v>50</v>
      </c>
      <c r="O6" s="49">
        <v>57</v>
      </c>
      <c r="P6" s="49">
        <v>65</v>
      </c>
      <c r="Q6" s="49">
        <v>70</v>
      </c>
      <c r="R6" s="49">
        <v>75</v>
      </c>
      <c r="S6" s="49">
        <v>80</v>
      </c>
      <c r="T6" s="49">
        <v>85</v>
      </c>
      <c r="U6" s="49">
        <v>90</v>
      </c>
      <c r="V6" s="49">
        <v>95</v>
      </c>
      <c r="W6" s="51">
        <v>60</v>
      </c>
      <c r="X6" s="51">
        <v>65</v>
      </c>
      <c r="Y6" s="51">
        <v>75</v>
      </c>
      <c r="Z6" s="51">
        <v>82</v>
      </c>
      <c r="AA6" s="51">
        <v>90</v>
      </c>
      <c r="AB6" s="51">
        <v>95</v>
      </c>
      <c r="AC6" s="51">
        <v>100</v>
      </c>
      <c r="AD6" s="51">
        <v>105</v>
      </c>
      <c r="AE6" s="51">
        <v>107</v>
      </c>
      <c r="AF6" s="51">
        <v>110</v>
      </c>
      <c r="AG6" s="52">
        <v>70</v>
      </c>
      <c r="AH6" s="52">
        <v>80</v>
      </c>
      <c r="AI6" s="52">
        <v>87</v>
      </c>
      <c r="AJ6" s="52">
        <v>92</v>
      </c>
      <c r="AK6" s="52">
        <v>100</v>
      </c>
      <c r="AL6" s="52">
        <v>107</v>
      </c>
      <c r="AM6" s="52">
        <v>115</v>
      </c>
      <c r="AN6" s="52">
        <v>120</v>
      </c>
      <c r="AO6" s="52">
        <v>122</v>
      </c>
      <c r="AP6" s="52">
        <v>125</v>
      </c>
      <c r="AQ6" s="54">
        <v>70</v>
      </c>
      <c r="AR6" s="54">
        <v>85</v>
      </c>
      <c r="AS6" s="54">
        <v>100</v>
      </c>
      <c r="AT6" s="54">
        <v>110</v>
      </c>
      <c r="AU6" s="54">
        <v>120</v>
      </c>
      <c r="AV6" s="54">
        <v>130</v>
      </c>
      <c r="AW6" s="54">
        <v>135</v>
      </c>
      <c r="AX6" s="54">
        <v>140</v>
      </c>
      <c r="AY6" s="54">
        <v>145</v>
      </c>
      <c r="AZ6" s="54">
        <v>150</v>
      </c>
      <c r="BA6" s="57">
        <v>80</v>
      </c>
      <c r="BB6" s="57">
        <v>100</v>
      </c>
      <c r="BC6" s="57">
        <v>120</v>
      </c>
      <c r="BD6" s="57">
        <v>130</v>
      </c>
      <c r="BE6" s="57">
        <v>140</v>
      </c>
      <c r="BF6" s="57">
        <v>150</v>
      </c>
      <c r="BG6" s="57">
        <v>160</v>
      </c>
      <c r="BH6" s="57">
        <v>165</v>
      </c>
      <c r="BI6" s="57">
        <v>170</v>
      </c>
      <c r="BJ6" s="57">
        <v>175</v>
      </c>
      <c r="BK6" s="60">
        <v>115</v>
      </c>
      <c r="BL6" s="60">
        <v>130</v>
      </c>
      <c r="BM6" s="60">
        <v>150</v>
      </c>
      <c r="BN6" s="60">
        <v>160</v>
      </c>
      <c r="BO6" s="60">
        <v>170</v>
      </c>
      <c r="BP6" s="60">
        <v>180</v>
      </c>
      <c r="BQ6" s="60">
        <v>185</v>
      </c>
      <c r="BR6" s="60">
        <v>190</v>
      </c>
      <c r="BS6" s="60">
        <v>195</v>
      </c>
      <c r="BT6" s="60">
        <v>200</v>
      </c>
      <c r="BU6" s="58">
        <v>130</v>
      </c>
      <c r="BV6" s="58">
        <v>150</v>
      </c>
      <c r="BW6" s="58">
        <v>170</v>
      </c>
      <c r="BX6" s="58">
        <v>185</v>
      </c>
      <c r="BY6" s="58">
        <v>195</v>
      </c>
      <c r="BZ6" s="58">
        <v>200</v>
      </c>
      <c r="CA6" s="58">
        <v>205</v>
      </c>
      <c r="CB6" s="58">
        <v>210</v>
      </c>
      <c r="CC6" s="58">
        <v>215</v>
      </c>
      <c r="CD6" s="58">
        <v>220</v>
      </c>
    </row>
    <row r="7" spans="1:82" x14ac:dyDescent="0.2">
      <c r="B7" s="50" t="s">
        <v>18</v>
      </c>
      <c r="C7" s="48">
        <v>45</v>
      </c>
      <c r="D7" s="48">
        <v>55</v>
      </c>
      <c r="E7" s="48">
        <v>60</v>
      </c>
      <c r="F7" s="48">
        <v>67</v>
      </c>
      <c r="G7" s="48">
        <v>72</v>
      </c>
      <c r="H7" s="48">
        <v>77</v>
      </c>
      <c r="I7" s="48">
        <v>82</v>
      </c>
      <c r="J7" s="48">
        <v>85</v>
      </c>
      <c r="K7" s="48">
        <v>87</v>
      </c>
      <c r="L7" s="48">
        <v>90</v>
      </c>
      <c r="M7" s="49">
        <v>55</v>
      </c>
      <c r="N7" s="49">
        <v>60</v>
      </c>
      <c r="O7" s="49">
        <v>67</v>
      </c>
      <c r="P7" s="49">
        <v>77</v>
      </c>
      <c r="Q7" s="49">
        <v>82</v>
      </c>
      <c r="R7" s="49">
        <v>87</v>
      </c>
      <c r="S7" s="49">
        <v>92</v>
      </c>
      <c r="T7" s="49">
        <v>97</v>
      </c>
      <c r="U7" s="49">
        <v>100</v>
      </c>
      <c r="V7" s="49">
        <v>105</v>
      </c>
      <c r="W7" s="51">
        <v>70</v>
      </c>
      <c r="X7" s="51">
        <v>77</v>
      </c>
      <c r="Y7" s="51">
        <v>87</v>
      </c>
      <c r="Z7" s="51">
        <v>95</v>
      </c>
      <c r="AA7" s="51">
        <v>105</v>
      </c>
      <c r="AB7" s="51">
        <v>110</v>
      </c>
      <c r="AC7" s="51">
        <v>115</v>
      </c>
      <c r="AD7" s="51">
        <v>120</v>
      </c>
      <c r="AE7" s="51">
        <v>122</v>
      </c>
      <c r="AF7" s="51">
        <v>125</v>
      </c>
      <c r="AG7" s="52">
        <v>82</v>
      </c>
      <c r="AH7" s="52">
        <v>92</v>
      </c>
      <c r="AI7" s="52">
        <v>102</v>
      </c>
      <c r="AJ7" s="52">
        <v>107</v>
      </c>
      <c r="AK7" s="52">
        <v>117</v>
      </c>
      <c r="AL7" s="52">
        <v>122</v>
      </c>
      <c r="AM7" s="52">
        <v>130</v>
      </c>
      <c r="AN7" s="52">
        <v>135</v>
      </c>
      <c r="AO7" s="52">
        <v>137</v>
      </c>
      <c r="AP7" s="52">
        <v>140</v>
      </c>
      <c r="AQ7" s="54">
        <v>85</v>
      </c>
      <c r="AR7" s="54">
        <v>100</v>
      </c>
      <c r="AS7" s="54">
        <v>115</v>
      </c>
      <c r="AT7" s="54">
        <v>130</v>
      </c>
      <c r="AU7" s="54">
        <v>140</v>
      </c>
      <c r="AV7" s="54">
        <v>150</v>
      </c>
      <c r="AW7" s="54">
        <v>155</v>
      </c>
      <c r="AX7" s="54">
        <v>160</v>
      </c>
      <c r="AY7" s="54">
        <v>165</v>
      </c>
      <c r="AZ7" s="54">
        <v>170</v>
      </c>
      <c r="BA7" s="57">
        <v>95</v>
      </c>
      <c r="BB7" s="57">
        <v>115</v>
      </c>
      <c r="BC7" s="57">
        <v>135</v>
      </c>
      <c r="BD7" s="57">
        <v>150</v>
      </c>
      <c r="BE7" s="57">
        <v>160</v>
      </c>
      <c r="BF7" s="57">
        <v>170</v>
      </c>
      <c r="BG7" s="57">
        <v>180</v>
      </c>
      <c r="BH7" s="57">
        <v>185</v>
      </c>
      <c r="BI7" s="57">
        <v>190</v>
      </c>
      <c r="BJ7" s="57">
        <v>195</v>
      </c>
      <c r="BK7" s="60">
        <v>130</v>
      </c>
      <c r="BL7" s="60">
        <v>150</v>
      </c>
      <c r="BM7" s="60">
        <v>170</v>
      </c>
      <c r="BN7" s="60">
        <v>180</v>
      </c>
      <c r="BO7" s="60">
        <v>190</v>
      </c>
      <c r="BP7" s="60">
        <v>200</v>
      </c>
      <c r="BQ7" s="60">
        <v>210</v>
      </c>
      <c r="BR7" s="60">
        <v>215</v>
      </c>
      <c r="BS7" s="60">
        <v>220</v>
      </c>
      <c r="BT7" s="60">
        <v>225</v>
      </c>
      <c r="BU7" s="58">
        <v>145</v>
      </c>
      <c r="BV7" s="58">
        <v>170</v>
      </c>
      <c r="BW7" s="58">
        <v>195</v>
      </c>
      <c r="BX7" s="58">
        <v>210</v>
      </c>
      <c r="BY7" s="58">
        <v>220</v>
      </c>
      <c r="BZ7" s="58">
        <v>230</v>
      </c>
      <c r="CA7" s="58">
        <v>235</v>
      </c>
      <c r="CB7" s="58">
        <v>240</v>
      </c>
      <c r="CC7" s="58">
        <v>245</v>
      </c>
      <c r="CD7" s="58">
        <v>250</v>
      </c>
    </row>
    <row r="8" spans="1:82" x14ac:dyDescent="0.2">
      <c r="B8" s="50" t="s">
        <v>19</v>
      </c>
      <c r="C8" s="48">
        <v>55</v>
      </c>
      <c r="D8" s="48">
        <v>65</v>
      </c>
      <c r="E8" s="48">
        <v>72</v>
      </c>
      <c r="F8" s="48">
        <v>82</v>
      </c>
      <c r="G8" s="48">
        <v>87</v>
      </c>
      <c r="H8" s="48">
        <v>92</v>
      </c>
      <c r="I8" s="48">
        <v>97</v>
      </c>
      <c r="J8" s="48">
        <v>100</v>
      </c>
      <c r="K8" s="48">
        <v>102</v>
      </c>
      <c r="L8" s="48">
        <v>105</v>
      </c>
      <c r="M8" s="49">
        <v>68</v>
      </c>
      <c r="N8" s="49">
        <v>75</v>
      </c>
      <c r="O8" s="49">
        <v>82</v>
      </c>
      <c r="P8" s="49">
        <v>92</v>
      </c>
      <c r="Q8" s="49">
        <v>97</v>
      </c>
      <c r="R8" s="49">
        <v>102</v>
      </c>
      <c r="S8" s="49">
        <v>107</v>
      </c>
      <c r="T8" s="49">
        <v>110</v>
      </c>
      <c r="U8" s="49">
        <v>112</v>
      </c>
      <c r="V8" s="49">
        <v>115</v>
      </c>
      <c r="W8" s="51">
        <v>83</v>
      </c>
      <c r="X8" s="51">
        <v>90</v>
      </c>
      <c r="Y8" s="51">
        <v>103</v>
      </c>
      <c r="Z8" s="51">
        <v>110</v>
      </c>
      <c r="AA8" s="51">
        <v>118</v>
      </c>
      <c r="AB8" s="51">
        <v>123</v>
      </c>
      <c r="AC8" s="51">
        <v>127</v>
      </c>
      <c r="AD8" s="51">
        <v>132</v>
      </c>
      <c r="AE8" s="51">
        <v>135</v>
      </c>
      <c r="AF8" s="51">
        <v>140</v>
      </c>
      <c r="AG8" s="52">
        <v>95</v>
      </c>
      <c r="AH8" s="52">
        <v>107</v>
      </c>
      <c r="AI8" s="52">
        <v>123</v>
      </c>
      <c r="AJ8" s="52">
        <v>130</v>
      </c>
      <c r="AK8" s="52">
        <v>137</v>
      </c>
      <c r="AL8" s="52">
        <v>142</v>
      </c>
      <c r="AM8" s="52">
        <v>147</v>
      </c>
      <c r="AN8" s="52">
        <v>150</v>
      </c>
      <c r="AO8" s="52">
        <v>152</v>
      </c>
      <c r="AP8" s="52">
        <v>155</v>
      </c>
      <c r="AQ8" s="54">
        <v>100</v>
      </c>
      <c r="AR8" s="54">
        <v>115</v>
      </c>
      <c r="AS8" s="54">
        <v>130</v>
      </c>
      <c r="AT8" s="54">
        <v>150</v>
      </c>
      <c r="AU8" s="54">
        <v>160</v>
      </c>
      <c r="AV8" s="54">
        <v>170</v>
      </c>
      <c r="AW8" s="54">
        <v>175</v>
      </c>
      <c r="AX8" s="54">
        <v>180</v>
      </c>
      <c r="AY8" s="54">
        <v>185</v>
      </c>
      <c r="AZ8" s="54">
        <v>190</v>
      </c>
      <c r="BA8" s="57">
        <v>110</v>
      </c>
      <c r="BB8" s="57">
        <v>130</v>
      </c>
      <c r="BC8" s="57">
        <v>150</v>
      </c>
      <c r="BD8" s="57">
        <v>170</v>
      </c>
      <c r="BE8" s="57">
        <v>180</v>
      </c>
      <c r="BF8" s="57">
        <v>190</v>
      </c>
      <c r="BG8" s="57">
        <v>200</v>
      </c>
      <c r="BH8" s="57">
        <v>205</v>
      </c>
      <c r="BI8" s="57">
        <v>210</v>
      </c>
      <c r="BJ8" s="57">
        <v>215</v>
      </c>
      <c r="BK8" s="60">
        <v>145</v>
      </c>
      <c r="BL8" s="60">
        <v>170</v>
      </c>
      <c r="BM8" s="60">
        <v>190</v>
      </c>
      <c r="BN8" s="60">
        <v>200</v>
      </c>
      <c r="BO8" s="60">
        <v>215</v>
      </c>
      <c r="BP8" s="60">
        <v>225</v>
      </c>
      <c r="BQ8" s="60">
        <v>230</v>
      </c>
      <c r="BR8" s="60">
        <v>240</v>
      </c>
      <c r="BS8" s="60">
        <v>245</v>
      </c>
      <c r="BT8" s="60">
        <v>250</v>
      </c>
      <c r="BU8" s="58">
        <v>170</v>
      </c>
      <c r="BV8" s="58">
        <v>195</v>
      </c>
      <c r="BW8" s="58">
        <v>225</v>
      </c>
      <c r="BX8" s="58">
        <v>240</v>
      </c>
      <c r="BY8" s="58">
        <v>250</v>
      </c>
      <c r="BZ8" s="58">
        <v>260</v>
      </c>
      <c r="CA8" s="58">
        <v>265</v>
      </c>
      <c r="CB8" s="58">
        <v>270</v>
      </c>
      <c r="CC8" s="58">
        <v>275</v>
      </c>
      <c r="CD8" s="58">
        <v>280</v>
      </c>
    </row>
    <row r="9" spans="1:82" x14ac:dyDescent="0.2">
      <c r="B9" s="50" t="s">
        <v>20</v>
      </c>
      <c r="C9" s="48">
        <v>68</v>
      </c>
      <c r="D9" s="48">
        <v>78</v>
      </c>
      <c r="E9" s="48">
        <v>85</v>
      </c>
      <c r="F9" s="48">
        <v>95</v>
      </c>
      <c r="G9" s="48">
        <v>100</v>
      </c>
      <c r="H9" s="48">
        <v>105</v>
      </c>
      <c r="I9" s="48">
        <v>110</v>
      </c>
      <c r="J9" s="48">
        <v>115</v>
      </c>
      <c r="K9" s="48">
        <v>117</v>
      </c>
      <c r="L9" s="48">
        <v>120</v>
      </c>
      <c r="M9" s="49">
        <v>80</v>
      </c>
      <c r="N9" s="49">
        <v>88</v>
      </c>
      <c r="O9" s="49">
        <v>95</v>
      </c>
      <c r="P9" s="49">
        <v>105</v>
      </c>
      <c r="Q9" s="49">
        <v>110</v>
      </c>
      <c r="R9" s="49">
        <v>115</v>
      </c>
      <c r="S9" s="49">
        <v>120</v>
      </c>
      <c r="T9" s="49">
        <v>125</v>
      </c>
      <c r="U9" s="49">
        <v>130</v>
      </c>
      <c r="V9" s="49">
        <v>135</v>
      </c>
      <c r="W9" s="51">
        <v>97</v>
      </c>
      <c r="X9" s="51">
        <v>105</v>
      </c>
      <c r="Y9" s="51">
        <v>118</v>
      </c>
      <c r="Z9" s="51">
        <v>125</v>
      </c>
      <c r="AA9" s="51">
        <v>135</v>
      </c>
      <c r="AB9" s="51">
        <v>142</v>
      </c>
      <c r="AC9" s="51">
        <v>147</v>
      </c>
      <c r="AD9" s="51">
        <v>152</v>
      </c>
      <c r="AE9" s="51">
        <v>155</v>
      </c>
      <c r="AF9" s="51">
        <v>160</v>
      </c>
      <c r="AG9" s="52">
        <v>110</v>
      </c>
      <c r="AH9" s="52">
        <v>122</v>
      </c>
      <c r="AI9" s="52">
        <v>138</v>
      </c>
      <c r="AJ9" s="52">
        <v>145</v>
      </c>
      <c r="AK9" s="52">
        <v>155</v>
      </c>
      <c r="AL9" s="52">
        <v>165</v>
      </c>
      <c r="AM9" s="52">
        <v>170</v>
      </c>
      <c r="AN9" s="52">
        <v>172</v>
      </c>
      <c r="AO9" s="52">
        <v>175</v>
      </c>
      <c r="AP9" s="52">
        <v>180</v>
      </c>
      <c r="AQ9" s="54">
        <v>115</v>
      </c>
      <c r="AR9" s="54">
        <v>130</v>
      </c>
      <c r="AS9" s="54">
        <v>150</v>
      </c>
      <c r="AT9" s="54">
        <v>170</v>
      </c>
      <c r="AU9" s="54">
        <v>180</v>
      </c>
      <c r="AV9" s="54">
        <v>190</v>
      </c>
      <c r="AW9" s="54">
        <v>200</v>
      </c>
      <c r="AX9" s="54">
        <v>205</v>
      </c>
      <c r="AY9" s="54">
        <v>210</v>
      </c>
      <c r="AZ9" s="54">
        <v>215</v>
      </c>
      <c r="BA9" s="57">
        <v>125</v>
      </c>
      <c r="BB9" s="57">
        <v>145</v>
      </c>
      <c r="BC9" s="57">
        <v>170</v>
      </c>
      <c r="BD9" s="57">
        <v>190</v>
      </c>
      <c r="BE9" s="57">
        <v>200</v>
      </c>
      <c r="BF9" s="57">
        <v>210</v>
      </c>
      <c r="BG9" s="57">
        <v>220</v>
      </c>
      <c r="BH9" s="57">
        <v>225</v>
      </c>
      <c r="BI9" s="57">
        <v>230</v>
      </c>
      <c r="BJ9" s="57">
        <v>235</v>
      </c>
      <c r="BK9" s="60">
        <v>170</v>
      </c>
      <c r="BL9" s="60">
        <v>190</v>
      </c>
      <c r="BM9" s="60">
        <v>218</v>
      </c>
      <c r="BN9" s="60">
        <v>230</v>
      </c>
      <c r="BO9" s="60">
        <v>245</v>
      </c>
      <c r="BP9" s="60">
        <v>255</v>
      </c>
      <c r="BQ9" s="60">
        <v>260</v>
      </c>
      <c r="BR9" s="60">
        <v>270</v>
      </c>
      <c r="BS9" s="60">
        <v>275</v>
      </c>
      <c r="BT9" s="60">
        <v>280</v>
      </c>
      <c r="BU9" s="58">
        <v>190</v>
      </c>
      <c r="BV9" s="58">
        <v>215</v>
      </c>
      <c r="BW9" s="58">
        <v>240</v>
      </c>
      <c r="BX9" s="58">
        <v>260</v>
      </c>
      <c r="BY9" s="58">
        <v>275</v>
      </c>
      <c r="BZ9" s="58">
        <v>287</v>
      </c>
      <c r="CA9" s="58">
        <v>295</v>
      </c>
      <c r="CB9" s="58">
        <v>302</v>
      </c>
      <c r="CC9" s="58">
        <v>310</v>
      </c>
      <c r="CD9" s="58">
        <v>315</v>
      </c>
    </row>
    <row r="10" spans="1:82" x14ac:dyDescent="0.2">
      <c r="B10" s="50" t="s">
        <v>21</v>
      </c>
      <c r="C10" s="48">
        <v>80</v>
      </c>
      <c r="D10" s="48">
        <v>90</v>
      </c>
      <c r="E10" s="48">
        <v>100</v>
      </c>
      <c r="F10" s="48">
        <v>110</v>
      </c>
      <c r="G10" s="48">
        <v>115</v>
      </c>
      <c r="H10" s="48">
        <v>120</v>
      </c>
      <c r="I10" s="48">
        <v>125</v>
      </c>
      <c r="J10" s="48">
        <v>130</v>
      </c>
      <c r="K10" s="48">
        <v>132</v>
      </c>
      <c r="L10" s="48">
        <v>135</v>
      </c>
      <c r="M10" s="49">
        <v>90</v>
      </c>
      <c r="N10" s="49">
        <v>100</v>
      </c>
      <c r="O10" s="49">
        <v>110</v>
      </c>
      <c r="P10" s="49">
        <v>120</v>
      </c>
      <c r="Q10" s="49">
        <v>125</v>
      </c>
      <c r="R10" s="49">
        <v>130</v>
      </c>
      <c r="S10" s="49">
        <v>135</v>
      </c>
      <c r="T10" s="49">
        <v>140</v>
      </c>
      <c r="U10" s="49">
        <v>145</v>
      </c>
      <c r="V10" s="49">
        <v>150</v>
      </c>
      <c r="W10" s="51">
        <v>110</v>
      </c>
      <c r="X10" s="51">
        <v>120</v>
      </c>
      <c r="Y10" s="51">
        <v>138</v>
      </c>
      <c r="Z10" s="51">
        <v>145</v>
      </c>
      <c r="AA10" s="51">
        <v>155</v>
      </c>
      <c r="AB10" s="51">
        <v>162</v>
      </c>
      <c r="AC10" s="51">
        <v>167</v>
      </c>
      <c r="AD10" s="51">
        <v>172</v>
      </c>
      <c r="AE10" s="51">
        <v>175</v>
      </c>
      <c r="AF10" s="51">
        <v>180</v>
      </c>
      <c r="AG10" s="52">
        <v>125</v>
      </c>
      <c r="AH10" s="52">
        <v>140</v>
      </c>
      <c r="AI10" s="52">
        <v>155</v>
      </c>
      <c r="AJ10" s="52">
        <v>165</v>
      </c>
      <c r="AK10" s="52">
        <v>175</v>
      </c>
      <c r="AL10" s="52">
        <v>185</v>
      </c>
      <c r="AM10" s="52">
        <v>190</v>
      </c>
      <c r="AN10" s="52">
        <v>192</v>
      </c>
      <c r="AO10" s="52">
        <v>195</v>
      </c>
      <c r="AP10" s="52">
        <v>200</v>
      </c>
      <c r="AQ10" s="54">
        <v>130</v>
      </c>
      <c r="AR10" s="54">
        <v>150</v>
      </c>
      <c r="AS10" s="54">
        <v>170</v>
      </c>
      <c r="AT10" s="54">
        <v>190</v>
      </c>
      <c r="AU10" s="54">
        <v>200</v>
      </c>
      <c r="AV10" s="54">
        <v>210</v>
      </c>
      <c r="AW10" s="54">
        <v>220</v>
      </c>
      <c r="AX10" s="54">
        <v>225</v>
      </c>
      <c r="AY10" s="54">
        <v>230</v>
      </c>
      <c r="AZ10" s="54">
        <v>235</v>
      </c>
      <c r="BA10" s="57">
        <v>140</v>
      </c>
      <c r="BB10" s="57">
        <v>170</v>
      </c>
      <c r="BC10" s="57">
        <v>190</v>
      </c>
      <c r="BD10" s="57">
        <v>210</v>
      </c>
      <c r="BE10" s="57">
        <v>220</v>
      </c>
      <c r="BF10" s="57">
        <v>230</v>
      </c>
      <c r="BG10" s="57">
        <v>240</v>
      </c>
      <c r="BH10" s="57">
        <v>250</v>
      </c>
      <c r="BI10" s="57">
        <v>255</v>
      </c>
      <c r="BJ10" s="57">
        <v>260</v>
      </c>
      <c r="BK10" s="60">
        <v>190</v>
      </c>
      <c r="BL10" s="60">
        <v>210</v>
      </c>
      <c r="BM10" s="60">
        <v>240</v>
      </c>
      <c r="BN10" s="60">
        <v>250</v>
      </c>
      <c r="BO10" s="60">
        <v>270</v>
      </c>
      <c r="BP10" s="60">
        <v>285</v>
      </c>
      <c r="BQ10" s="60">
        <v>290</v>
      </c>
      <c r="BR10" s="60">
        <v>300</v>
      </c>
      <c r="BS10" s="60">
        <v>305</v>
      </c>
      <c r="BT10" s="60">
        <v>310</v>
      </c>
      <c r="BU10" s="58">
        <v>210</v>
      </c>
      <c r="BV10" s="58">
        <v>235</v>
      </c>
      <c r="BW10" s="58">
        <v>260</v>
      </c>
      <c r="BX10" s="58">
        <v>280</v>
      </c>
      <c r="BY10" s="58">
        <v>295</v>
      </c>
      <c r="BZ10" s="58">
        <v>310</v>
      </c>
      <c r="CA10" s="58">
        <v>320</v>
      </c>
      <c r="CB10" s="58">
        <v>330</v>
      </c>
      <c r="CC10" s="58">
        <v>335</v>
      </c>
      <c r="CD10" s="58">
        <v>340</v>
      </c>
    </row>
    <row r="11" spans="1:82" x14ac:dyDescent="0.2">
      <c r="B11" s="50" t="s">
        <v>22</v>
      </c>
      <c r="C11" s="48">
        <v>90</v>
      </c>
      <c r="D11" s="48">
        <v>105</v>
      </c>
      <c r="E11" s="48">
        <v>115</v>
      </c>
      <c r="F11" s="48">
        <v>125</v>
      </c>
      <c r="G11" s="48">
        <v>130</v>
      </c>
      <c r="H11" s="48">
        <v>135</v>
      </c>
      <c r="I11" s="48">
        <v>140</v>
      </c>
      <c r="J11" s="48">
        <v>145</v>
      </c>
      <c r="K11" s="48">
        <v>147</v>
      </c>
      <c r="L11" s="48">
        <v>150</v>
      </c>
      <c r="M11" s="49">
        <v>105</v>
      </c>
      <c r="N11" s="49">
        <v>115</v>
      </c>
      <c r="O11" s="49">
        <v>125</v>
      </c>
      <c r="P11" s="49">
        <v>135</v>
      </c>
      <c r="Q11" s="49">
        <v>140</v>
      </c>
      <c r="R11" s="49">
        <v>145</v>
      </c>
      <c r="S11" s="49">
        <v>150</v>
      </c>
      <c r="T11" s="49">
        <v>160</v>
      </c>
      <c r="U11" s="49">
        <v>165</v>
      </c>
      <c r="V11" s="49">
        <v>170</v>
      </c>
      <c r="W11" s="51">
        <v>130</v>
      </c>
      <c r="X11" s="51">
        <v>140</v>
      </c>
      <c r="Y11" s="51">
        <v>160</v>
      </c>
      <c r="Z11" s="51">
        <v>165</v>
      </c>
      <c r="AA11" s="51">
        <v>175</v>
      </c>
      <c r="AB11" s="51">
        <v>182</v>
      </c>
      <c r="AC11" s="51">
        <v>187</v>
      </c>
      <c r="AD11" s="51">
        <v>192</v>
      </c>
      <c r="AE11" s="51">
        <v>195</v>
      </c>
      <c r="AF11" s="51">
        <v>200</v>
      </c>
      <c r="AG11" s="52">
        <v>145</v>
      </c>
      <c r="AH11" s="52">
        <v>160</v>
      </c>
      <c r="AI11" s="52">
        <v>175</v>
      </c>
      <c r="AJ11" s="52">
        <v>185</v>
      </c>
      <c r="AK11" s="52">
        <v>195</v>
      </c>
      <c r="AL11" s="52">
        <v>205</v>
      </c>
      <c r="AM11" s="52">
        <v>210</v>
      </c>
      <c r="AN11" s="52">
        <v>212</v>
      </c>
      <c r="AO11" s="52">
        <v>215</v>
      </c>
      <c r="AP11" s="52">
        <v>220</v>
      </c>
      <c r="AQ11" s="54">
        <v>145</v>
      </c>
      <c r="AR11" s="54">
        <v>170</v>
      </c>
      <c r="AS11" s="54">
        <v>190</v>
      </c>
      <c r="AT11" s="54">
        <v>210</v>
      </c>
      <c r="AU11" s="54">
        <v>220</v>
      </c>
      <c r="AV11" s="54">
        <v>230</v>
      </c>
      <c r="AW11" s="54">
        <v>240</v>
      </c>
      <c r="AX11" s="54">
        <v>245</v>
      </c>
      <c r="AY11" s="54">
        <v>250</v>
      </c>
      <c r="AZ11" s="54">
        <v>255</v>
      </c>
      <c r="BA11" s="57">
        <v>155</v>
      </c>
      <c r="BB11" s="57">
        <v>190</v>
      </c>
      <c r="BC11" s="57">
        <v>210</v>
      </c>
      <c r="BD11" s="57">
        <v>230</v>
      </c>
      <c r="BE11" s="57">
        <v>240</v>
      </c>
      <c r="BF11" s="57">
        <v>260</v>
      </c>
      <c r="BG11" s="57">
        <v>270</v>
      </c>
      <c r="BH11" s="57">
        <v>280</v>
      </c>
      <c r="BI11" s="57">
        <v>285</v>
      </c>
      <c r="BJ11" s="57">
        <v>290</v>
      </c>
      <c r="BK11" s="60">
        <v>210</v>
      </c>
      <c r="BL11" s="60">
        <v>230</v>
      </c>
      <c r="BM11" s="60">
        <v>260</v>
      </c>
      <c r="BN11" s="60">
        <v>275</v>
      </c>
      <c r="BO11" s="60">
        <v>295</v>
      </c>
      <c r="BP11" s="60">
        <v>310</v>
      </c>
      <c r="BQ11" s="60">
        <v>315</v>
      </c>
      <c r="BR11" s="60">
        <v>325</v>
      </c>
      <c r="BS11" s="60">
        <v>330</v>
      </c>
      <c r="BT11" s="60">
        <v>335</v>
      </c>
      <c r="BU11" s="58">
        <v>230</v>
      </c>
      <c r="BV11" s="58">
        <v>260</v>
      </c>
      <c r="BW11" s="58">
        <v>280</v>
      </c>
      <c r="BX11" s="58">
        <v>300</v>
      </c>
      <c r="BY11" s="58">
        <v>320</v>
      </c>
      <c r="BZ11" s="58">
        <v>330</v>
      </c>
      <c r="CA11" s="58">
        <v>340</v>
      </c>
      <c r="CB11" s="58">
        <v>350</v>
      </c>
      <c r="CC11" s="58">
        <v>360</v>
      </c>
      <c r="CD11" s="58">
        <v>365</v>
      </c>
    </row>
    <row r="12" spans="1:82" x14ac:dyDescent="0.2">
      <c r="B12" s="50" t="s">
        <v>23</v>
      </c>
      <c r="C12" s="52">
        <v>175</v>
      </c>
      <c r="D12" s="52">
        <v>175</v>
      </c>
      <c r="E12" s="52">
        <v>175</v>
      </c>
      <c r="F12" s="52">
        <v>190</v>
      </c>
      <c r="G12" s="52">
        <v>200</v>
      </c>
      <c r="H12" s="52">
        <v>210</v>
      </c>
      <c r="I12" s="52">
        <v>225</v>
      </c>
      <c r="J12" s="52">
        <v>225</v>
      </c>
      <c r="K12" s="52">
        <v>230</v>
      </c>
      <c r="L12" s="52">
        <v>230</v>
      </c>
      <c r="M12" s="52">
        <v>175</v>
      </c>
      <c r="N12" s="52">
        <v>175</v>
      </c>
      <c r="O12" s="52">
        <v>175</v>
      </c>
      <c r="P12" s="52">
        <v>190</v>
      </c>
      <c r="Q12" s="52">
        <v>200</v>
      </c>
      <c r="R12" s="52">
        <v>210</v>
      </c>
      <c r="S12" s="52">
        <v>225</v>
      </c>
      <c r="T12" s="52">
        <v>225</v>
      </c>
      <c r="U12" s="52">
        <v>230</v>
      </c>
      <c r="V12" s="52">
        <v>230</v>
      </c>
      <c r="W12" s="52">
        <v>175</v>
      </c>
      <c r="X12" s="52">
        <v>175</v>
      </c>
      <c r="Y12" s="52">
        <v>190</v>
      </c>
      <c r="Z12" s="52">
        <v>200</v>
      </c>
      <c r="AA12" s="52">
        <v>210</v>
      </c>
      <c r="AB12" s="52">
        <v>225</v>
      </c>
      <c r="AC12" s="52">
        <v>225</v>
      </c>
      <c r="AD12" s="52">
        <v>230</v>
      </c>
      <c r="AE12" s="52">
        <v>230</v>
      </c>
      <c r="AF12" s="52">
        <v>235</v>
      </c>
      <c r="AG12" s="52">
        <v>175</v>
      </c>
      <c r="AH12" s="52">
        <v>175</v>
      </c>
      <c r="AI12" s="52">
        <v>190</v>
      </c>
      <c r="AJ12" s="52">
        <v>200</v>
      </c>
      <c r="AK12" s="52">
        <v>210</v>
      </c>
      <c r="AL12" s="52">
        <v>225</v>
      </c>
      <c r="AM12" s="52">
        <v>225</v>
      </c>
      <c r="AN12" s="52">
        <v>230</v>
      </c>
      <c r="AO12" s="52">
        <v>230</v>
      </c>
      <c r="AP12" s="52">
        <v>235</v>
      </c>
      <c r="AQ12" s="55">
        <v>275</v>
      </c>
      <c r="AR12" s="55">
        <v>275</v>
      </c>
      <c r="AS12" s="55">
        <v>275</v>
      </c>
      <c r="AT12" s="55">
        <v>295</v>
      </c>
      <c r="AU12" s="55">
        <v>315</v>
      </c>
      <c r="AV12" s="55">
        <v>335</v>
      </c>
      <c r="AW12" s="55">
        <v>360</v>
      </c>
      <c r="AX12" s="55">
        <v>360</v>
      </c>
      <c r="AY12" s="55">
        <v>380</v>
      </c>
      <c r="AZ12" s="55">
        <v>380</v>
      </c>
      <c r="BA12" s="55">
        <v>275</v>
      </c>
      <c r="BB12" s="55">
        <v>275</v>
      </c>
      <c r="BC12" s="55">
        <v>275</v>
      </c>
      <c r="BD12" s="55">
        <v>295</v>
      </c>
      <c r="BE12" s="55">
        <v>315</v>
      </c>
      <c r="BF12" s="55">
        <v>335</v>
      </c>
      <c r="BG12" s="55">
        <v>360</v>
      </c>
      <c r="BH12" s="55">
        <v>360</v>
      </c>
      <c r="BI12" s="55">
        <v>380</v>
      </c>
      <c r="BJ12" s="55">
        <v>380</v>
      </c>
      <c r="BK12" s="58">
        <v>275</v>
      </c>
      <c r="BL12" s="58">
        <v>275</v>
      </c>
      <c r="BM12" s="58">
        <v>295</v>
      </c>
      <c r="BN12" s="58">
        <v>315</v>
      </c>
      <c r="BO12" s="58">
        <v>335</v>
      </c>
      <c r="BP12" s="58">
        <v>360</v>
      </c>
      <c r="BQ12" s="58">
        <v>360</v>
      </c>
      <c r="BR12" s="58">
        <v>380</v>
      </c>
      <c r="BS12" s="58">
        <v>380</v>
      </c>
      <c r="BT12" s="58">
        <v>385</v>
      </c>
      <c r="BU12" s="58">
        <v>275</v>
      </c>
      <c r="BV12" s="58">
        <v>275</v>
      </c>
      <c r="BW12" s="58">
        <v>295</v>
      </c>
      <c r="BX12" s="58">
        <v>315</v>
      </c>
      <c r="BY12" s="58">
        <v>335</v>
      </c>
      <c r="BZ12" s="58">
        <v>360</v>
      </c>
      <c r="CA12" s="58">
        <v>360</v>
      </c>
      <c r="CB12" s="58">
        <v>380</v>
      </c>
      <c r="CC12" s="58">
        <v>380</v>
      </c>
      <c r="CD12" s="58">
        <v>385</v>
      </c>
    </row>
    <row r="13" spans="1:82" s="45" customFormat="1" x14ac:dyDescent="0.2"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82" s="45" customFormat="1" x14ac:dyDescent="0.2">
      <c r="BH14" s="46"/>
      <c r="BI14" s="46"/>
      <c r="BJ14" s="46"/>
      <c r="BK14" s="46"/>
      <c r="BL14" s="46"/>
      <c r="BM14" s="46"/>
      <c r="BN14" s="46"/>
      <c r="BO14" s="46"/>
    </row>
    <row r="15" spans="1:82" x14ac:dyDescent="0.2">
      <c r="C15" t="s">
        <v>24</v>
      </c>
      <c r="D15" s="61" t="s">
        <v>25</v>
      </c>
      <c r="E15" s="61" t="s">
        <v>25</v>
      </c>
      <c r="F15" s="61" t="s">
        <v>26</v>
      </c>
      <c r="G15" s="61" t="s">
        <v>27</v>
      </c>
      <c r="H15" s="28"/>
      <c r="I15" s="28"/>
      <c r="J15" s="29" t="s">
        <v>24</v>
      </c>
      <c r="K15" s="62" t="s">
        <v>28</v>
      </c>
      <c r="L15" s="62" t="s">
        <v>28</v>
      </c>
      <c r="M15" s="62" t="s">
        <v>26</v>
      </c>
      <c r="N15" s="62" t="s">
        <v>27</v>
      </c>
      <c r="O15" s="29"/>
      <c r="P15" s="29"/>
      <c r="Q15" s="29"/>
      <c r="R15" s="29"/>
      <c r="S15" s="29"/>
      <c r="T15" s="29"/>
      <c r="U15" s="29"/>
      <c r="V15" s="29"/>
      <c r="W15" s="29"/>
      <c r="BV15" s="61"/>
      <c r="BW15" s="45"/>
    </row>
    <row r="16" spans="1:82" x14ac:dyDescent="0.2">
      <c r="A16" s="43">
        <v>10</v>
      </c>
      <c r="B16" s="65" t="s">
        <v>110</v>
      </c>
      <c r="C16" s="66" t="s">
        <v>111</v>
      </c>
      <c r="D16" s="47" t="s">
        <v>30</v>
      </c>
      <c r="E16" s="47" t="s">
        <v>40</v>
      </c>
      <c r="F16" s="47" t="s">
        <v>50</v>
      </c>
      <c r="G16" s="47" t="s">
        <v>60</v>
      </c>
      <c r="H16" s="44">
        <v>10</v>
      </c>
      <c r="I16" s="65" t="s">
        <v>110</v>
      </c>
      <c r="J16" s="66" t="s">
        <v>120</v>
      </c>
      <c r="K16" s="63" t="s">
        <v>70</v>
      </c>
      <c r="L16" s="63" t="s">
        <v>80</v>
      </c>
      <c r="M16" s="63" t="s">
        <v>90</v>
      </c>
      <c r="N16" s="63" t="s">
        <v>100</v>
      </c>
      <c r="O16" s="29"/>
      <c r="T16" s="31"/>
      <c r="U16" s="31"/>
      <c r="V16" s="29"/>
      <c r="W16" s="29"/>
      <c r="BW16" s="45"/>
    </row>
    <row r="17" spans="1:75" x14ac:dyDescent="0.2">
      <c r="A17" s="43">
        <v>35.01</v>
      </c>
      <c r="B17" s="65" t="s">
        <v>110</v>
      </c>
      <c r="C17" s="66" t="s">
        <v>112</v>
      </c>
      <c r="D17" s="47" t="s">
        <v>30</v>
      </c>
      <c r="E17" s="47" t="s">
        <v>40</v>
      </c>
      <c r="F17" s="47" t="s">
        <v>50</v>
      </c>
      <c r="G17" s="47" t="s">
        <v>60</v>
      </c>
      <c r="H17" s="28">
        <v>35.01</v>
      </c>
      <c r="I17" s="65" t="s">
        <v>110</v>
      </c>
      <c r="J17" s="66" t="s">
        <v>121</v>
      </c>
      <c r="K17" s="63" t="s">
        <v>70</v>
      </c>
      <c r="L17" s="63" t="s">
        <v>80</v>
      </c>
      <c r="M17" s="63" t="s">
        <v>90</v>
      </c>
      <c r="N17" s="63" t="s">
        <v>100</v>
      </c>
      <c r="O17" s="29"/>
      <c r="P17" s="63"/>
      <c r="Q17" s="63"/>
      <c r="T17" s="31"/>
      <c r="U17" s="31"/>
      <c r="V17" s="29"/>
      <c r="W17" s="29"/>
      <c r="AX17" s="27"/>
      <c r="AY17" s="27"/>
      <c r="BI17" s="61"/>
      <c r="BU17" s="27"/>
      <c r="BV17" s="47"/>
      <c r="BW17" s="45"/>
    </row>
    <row r="18" spans="1:75" x14ac:dyDescent="0.2">
      <c r="A18" s="43">
        <v>40.01</v>
      </c>
      <c r="B18" s="65" t="s">
        <v>110</v>
      </c>
      <c r="C18" s="66" t="s">
        <v>113</v>
      </c>
      <c r="D18" s="47" t="s">
        <v>30</v>
      </c>
      <c r="E18" s="47" t="s">
        <v>40</v>
      </c>
      <c r="F18" s="47" t="s">
        <v>50</v>
      </c>
      <c r="G18" s="47" t="s">
        <v>60</v>
      </c>
      <c r="H18" s="32">
        <v>40.01</v>
      </c>
      <c r="I18" s="65" t="s">
        <v>110</v>
      </c>
      <c r="J18" s="66" t="s">
        <v>122</v>
      </c>
      <c r="K18" s="63" t="s">
        <v>71</v>
      </c>
      <c r="L18" s="63" t="s">
        <v>81</v>
      </c>
      <c r="M18" s="63" t="s">
        <v>90</v>
      </c>
      <c r="N18" s="63" t="s">
        <v>100</v>
      </c>
      <c r="O18" s="29"/>
      <c r="T18" s="31"/>
      <c r="U18" s="31"/>
      <c r="V18" s="29"/>
      <c r="W18" s="29"/>
      <c r="AX18" s="27"/>
      <c r="AY18" s="27"/>
      <c r="BU18" s="27"/>
      <c r="BV18" s="47"/>
      <c r="BW18" s="45"/>
    </row>
    <row r="19" spans="1:75" x14ac:dyDescent="0.2">
      <c r="A19" s="43">
        <v>45.01</v>
      </c>
      <c r="B19" s="65" t="s">
        <v>110</v>
      </c>
      <c r="C19" s="66" t="s">
        <v>114</v>
      </c>
      <c r="D19" s="47" t="s">
        <v>30</v>
      </c>
      <c r="E19" s="47" t="s">
        <v>40</v>
      </c>
      <c r="F19" s="47" t="s">
        <v>50</v>
      </c>
      <c r="G19" s="47" t="s">
        <v>60</v>
      </c>
      <c r="H19" s="33">
        <v>45.01</v>
      </c>
      <c r="I19" s="65" t="s">
        <v>110</v>
      </c>
      <c r="J19" s="66" t="s">
        <v>123</v>
      </c>
      <c r="K19" s="63" t="s">
        <v>72</v>
      </c>
      <c r="L19" s="63" t="s">
        <v>89</v>
      </c>
      <c r="M19" s="63" t="s">
        <v>91</v>
      </c>
      <c r="N19" s="63" t="s">
        <v>101</v>
      </c>
      <c r="O19" s="34"/>
      <c r="T19" s="31"/>
      <c r="U19" s="31"/>
      <c r="V19" s="34"/>
      <c r="W19" s="34"/>
      <c r="AX19" s="27"/>
      <c r="AY19" s="27"/>
      <c r="BI19" s="61"/>
      <c r="BU19" s="27"/>
      <c r="BV19" s="47"/>
      <c r="BW19" s="45"/>
    </row>
    <row r="20" spans="1:75" x14ac:dyDescent="0.2">
      <c r="A20" s="43">
        <v>49.01</v>
      </c>
      <c r="B20" s="65" t="s">
        <v>110</v>
      </c>
      <c r="C20" s="66" t="s">
        <v>115</v>
      </c>
      <c r="D20" s="47" t="s">
        <v>31</v>
      </c>
      <c r="E20" s="47" t="s">
        <v>41</v>
      </c>
      <c r="F20" s="47" t="s">
        <v>50</v>
      </c>
      <c r="G20" s="47" t="s">
        <v>60</v>
      </c>
      <c r="H20" s="33">
        <v>49.01</v>
      </c>
      <c r="I20" s="65" t="s">
        <v>110</v>
      </c>
      <c r="J20" s="66" t="s">
        <v>124</v>
      </c>
      <c r="K20" s="63" t="s">
        <v>82</v>
      </c>
      <c r="L20" s="63" t="s">
        <v>73</v>
      </c>
      <c r="M20" s="63" t="s">
        <v>92</v>
      </c>
      <c r="N20" s="63" t="s">
        <v>102</v>
      </c>
      <c r="O20" s="34"/>
      <c r="T20" s="31"/>
      <c r="U20" s="31"/>
      <c r="V20" s="34"/>
      <c r="W20" s="34"/>
      <c r="BU20" s="27"/>
      <c r="BV20" s="47"/>
      <c r="BW20" s="45"/>
    </row>
    <row r="21" spans="1:75" x14ac:dyDescent="0.2">
      <c r="A21" s="43">
        <v>55.01</v>
      </c>
      <c r="B21" s="65" t="s">
        <v>110</v>
      </c>
      <c r="C21" s="66" t="s">
        <v>116</v>
      </c>
      <c r="D21" s="47" t="s">
        <v>32</v>
      </c>
      <c r="E21" s="47" t="s">
        <v>42</v>
      </c>
      <c r="F21" s="47" t="s">
        <v>51</v>
      </c>
      <c r="G21" s="47" t="s">
        <v>61</v>
      </c>
      <c r="H21" s="33">
        <v>55.01</v>
      </c>
      <c r="I21" s="65" t="s">
        <v>110</v>
      </c>
      <c r="J21" s="66" t="s">
        <v>125</v>
      </c>
      <c r="K21" s="64" t="s">
        <v>74</v>
      </c>
      <c r="L21" s="64" t="s">
        <v>83</v>
      </c>
      <c r="M21" s="64" t="s">
        <v>93</v>
      </c>
      <c r="N21" s="64" t="s">
        <v>103</v>
      </c>
      <c r="O21" s="34"/>
      <c r="T21" s="35"/>
      <c r="U21" s="35"/>
      <c r="V21" s="34"/>
      <c r="W21" s="34"/>
      <c r="BI21" s="61"/>
      <c r="BV21" s="47"/>
      <c r="BW21" s="45"/>
    </row>
    <row r="22" spans="1:75" x14ac:dyDescent="0.2">
      <c r="A22" s="43">
        <v>61.01</v>
      </c>
      <c r="B22" s="65" t="s">
        <v>110</v>
      </c>
      <c r="C22" s="66" t="s">
        <v>117</v>
      </c>
      <c r="D22" s="47" t="s">
        <v>33</v>
      </c>
      <c r="E22" s="47" t="s">
        <v>43</v>
      </c>
      <c r="F22" s="47" t="s">
        <v>52</v>
      </c>
      <c r="G22" s="47" t="s">
        <v>62</v>
      </c>
      <c r="H22" s="33">
        <v>59.01</v>
      </c>
      <c r="I22" s="65" t="s">
        <v>110</v>
      </c>
      <c r="J22" s="66" t="s">
        <v>126</v>
      </c>
      <c r="K22" s="64" t="s">
        <v>75</v>
      </c>
      <c r="L22" s="64" t="s">
        <v>84</v>
      </c>
      <c r="M22" s="64" t="s">
        <v>94</v>
      </c>
      <c r="N22" s="64" t="s">
        <v>104</v>
      </c>
      <c r="O22" s="34"/>
      <c r="T22" s="35"/>
      <c r="U22" s="35"/>
      <c r="V22" s="34"/>
      <c r="W22" s="34"/>
      <c r="BW22" s="45"/>
    </row>
    <row r="23" spans="1:75" x14ac:dyDescent="0.2">
      <c r="A23" s="43">
        <v>67.010000000000005</v>
      </c>
      <c r="B23" s="65" t="s">
        <v>110</v>
      </c>
      <c r="C23" s="66" t="s">
        <v>118</v>
      </c>
      <c r="D23" s="47" t="s">
        <v>34</v>
      </c>
      <c r="E23" s="47" t="s">
        <v>44</v>
      </c>
      <c r="F23" s="47" t="s">
        <v>53</v>
      </c>
      <c r="G23" s="47" t="s">
        <v>63</v>
      </c>
      <c r="H23" s="33">
        <v>64.010000000000005</v>
      </c>
      <c r="I23" s="65" t="s">
        <v>110</v>
      </c>
      <c r="J23" s="66" t="s">
        <v>127</v>
      </c>
      <c r="K23" s="64" t="s">
        <v>76</v>
      </c>
      <c r="L23" s="64" t="s">
        <v>85</v>
      </c>
      <c r="M23" s="64" t="s">
        <v>95</v>
      </c>
      <c r="N23" s="64" t="s">
        <v>105</v>
      </c>
      <c r="O23" s="34"/>
      <c r="T23" s="35"/>
      <c r="U23" s="35"/>
      <c r="V23" s="34"/>
      <c r="W23" s="34"/>
      <c r="BI23" s="61"/>
    </row>
    <row r="24" spans="1:75" x14ac:dyDescent="0.2">
      <c r="A24" s="43">
        <v>73.010000000000005</v>
      </c>
      <c r="B24" s="65" t="s">
        <v>110</v>
      </c>
      <c r="C24" s="66" t="s">
        <v>119</v>
      </c>
      <c r="D24" s="47" t="s">
        <v>35</v>
      </c>
      <c r="E24" s="47" t="s">
        <v>45</v>
      </c>
      <c r="F24" s="47" t="s">
        <v>54</v>
      </c>
      <c r="G24" s="47" t="s">
        <v>64</v>
      </c>
      <c r="H24" s="33">
        <v>71.010000000000005</v>
      </c>
      <c r="I24" s="65" t="s">
        <v>110</v>
      </c>
      <c r="J24" s="66" t="s">
        <v>128</v>
      </c>
      <c r="K24" s="64" t="s">
        <v>77</v>
      </c>
      <c r="L24" s="64" t="s">
        <v>86</v>
      </c>
      <c r="M24" s="64" t="s">
        <v>96</v>
      </c>
      <c r="N24" s="64" t="s">
        <v>106</v>
      </c>
      <c r="O24" s="34"/>
      <c r="T24" s="35"/>
      <c r="U24" s="35"/>
      <c r="V24" s="34"/>
      <c r="W24" s="34"/>
    </row>
    <row r="25" spans="1:75" x14ac:dyDescent="0.2">
      <c r="A25" s="43">
        <v>81.010000000000005</v>
      </c>
      <c r="B25" s="65" t="s">
        <v>110</v>
      </c>
      <c r="C25" s="66" t="s">
        <v>119</v>
      </c>
      <c r="D25" s="47" t="s">
        <v>36</v>
      </c>
      <c r="E25" s="47" t="s">
        <v>46</v>
      </c>
      <c r="F25" s="47" t="s">
        <v>55</v>
      </c>
      <c r="G25" s="47" t="s">
        <v>65</v>
      </c>
      <c r="H25" s="33">
        <v>76.010000000000005</v>
      </c>
      <c r="I25" s="65" t="s">
        <v>110</v>
      </c>
      <c r="J25" s="66" t="s">
        <v>128</v>
      </c>
      <c r="K25" s="64" t="s">
        <v>78</v>
      </c>
      <c r="L25" s="64" t="s">
        <v>87</v>
      </c>
      <c r="M25" s="64" t="s">
        <v>97</v>
      </c>
      <c r="N25" s="64" t="s">
        <v>107</v>
      </c>
      <c r="O25" s="34"/>
      <c r="T25" s="35"/>
      <c r="U25" s="35"/>
      <c r="V25" s="34"/>
      <c r="W25" s="34"/>
      <c r="BI25" s="61"/>
    </row>
    <row r="26" spans="1:75" x14ac:dyDescent="0.2">
      <c r="A26" s="43">
        <v>89.01</v>
      </c>
      <c r="B26" s="65" t="s">
        <v>110</v>
      </c>
      <c r="C26" s="66" t="s">
        <v>119</v>
      </c>
      <c r="D26" s="47" t="s">
        <v>37</v>
      </c>
      <c r="E26" s="47" t="s">
        <v>47</v>
      </c>
      <c r="F26" s="47" t="s">
        <v>56</v>
      </c>
      <c r="G26" s="47" t="s">
        <v>66</v>
      </c>
      <c r="H26" s="33">
        <v>81.010000000000005</v>
      </c>
      <c r="I26" s="65" t="s">
        <v>110</v>
      </c>
      <c r="J26" s="66" t="s">
        <v>128</v>
      </c>
      <c r="K26" s="64" t="s">
        <v>79</v>
      </c>
      <c r="L26" s="64" t="s">
        <v>88</v>
      </c>
      <c r="M26" s="64" t="s">
        <v>98</v>
      </c>
      <c r="N26" s="64" t="s">
        <v>108</v>
      </c>
      <c r="O26" s="34"/>
      <c r="T26" s="35"/>
      <c r="U26" s="35"/>
      <c r="V26" s="34"/>
      <c r="W26" s="34"/>
    </row>
    <row r="27" spans="1:75" x14ac:dyDescent="0.2">
      <c r="A27" s="43">
        <v>96.01</v>
      </c>
      <c r="B27" s="65" t="s">
        <v>110</v>
      </c>
      <c r="C27" s="66" t="s">
        <v>119</v>
      </c>
      <c r="D27" s="47" t="s">
        <v>38</v>
      </c>
      <c r="E27" s="47" t="s">
        <v>48</v>
      </c>
      <c r="F27" s="47" t="s">
        <v>57</v>
      </c>
      <c r="G27" s="47" t="s">
        <v>67</v>
      </c>
      <c r="H27" s="33">
        <v>87.01</v>
      </c>
      <c r="I27" s="65" t="s">
        <v>110</v>
      </c>
      <c r="J27" s="66" t="s">
        <v>128</v>
      </c>
      <c r="K27" s="64" t="s">
        <v>79</v>
      </c>
      <c r="L27" s="64" t="s">
        <v>88</v>
      </c>
      <c r="M27" s="64" t="s">
        <v>99</v>
      </c>
      <c r="N27" s="64" t="s">
        <v>109</v>
      </c>
      <c r="O27" s="34"/>
      <c r="T27" s="35"/>
      <c r="U27" s="35"/>
      <c r="V27" s="34"/>
      <c r="W27" s="34"/>
      <c r="BI27" s="61"/>
    </row>
    <row r="28" spans="1:75" x14ac:dyDescent="0.2">
      <c r="A28" s="43">
        <v>102.01</v>
      </c>
      <c r="B28" s="65" t="s">
        <v>110</v>
      </c>
      <c r="C28" s="66" t="s">
        <v>119</v>
      </c>
      <c r="D28" s="47" t="s">
        <v>39</v>
      </c>
      <c r="E28" s="47" t="s">
        <v>49</v>
      </c>
      <c r="F28" s="47" t="s">
        <v>58</v>
      </c>
      <c r="G28" s="47" t="s">
        <v>68</v>
      </c>
      <c r="H28" s="33"/>
      <c r="I28" s="65"/>
      <c r="J28" s="30"/>
      <c r="K28" s="35"/>
      <c r="L28" s="35"/>
      <c r="M28" s="35"/>
      <c r="N28" s="35"/>
      <c r="O28" s="34"/>
      <c r="R28" s="35"/>
      <c r="S28" s="35"/>
      <c r="T28" s="35"/>
      <c r="U28" s="35"/>
      <c r="V28" s="34"/>
      <c r="W28" s="34"/>
    </row>
    <row r="29" spans="1:75" x14ac:dyDescent="0.2">
      <c r="A29" s="43">
        <v>109.1</v>
      </c>
      <c r="B29" s="65" t="s">
        <v>110</v>
      </c>
      <c r="C29" s="66" t="s">
        <v>119</v>
      </c>
      <c r="D29" s="47" t="s">
        <v>39</v>
      </c>
      <c r="E29" s="47" t="s">
        <v>49</v>
      </c>
      <c r="F29" s="47" t="s">
        <v>59</v>
      </c>
      <c r="G29" s="47" t="s">
        <v>69</v>
      </c>
      <c r="H29" s="33"/>
      <c r="I29" s="65"/>
      <c r="J29" s="30"/>
      <c r="K29" s="35"/>
      <c r="L29" s="35"/>
      <c r="M29" s="35"/>
      <c r="N29" s="35"/>
      <c r="O29" s="34"/>
      <c r="R29" s="35"/>
      <c r="S29" s="35"/>
      <c r="T29" s="35"/>
      <c r="U29" s="35"/>
      <c r="V29" s="34"/>
      <c r="W29" s="34"/>
      <c r="AX29" s="27"/>
      <c r="AY29" s="27"/>
      <c r="BI29" s="61"/>
    </row>
    <row r="30" spans="1:75" x14ac:dyDescent="0.2">
      <c r="M30" s="34"/>
      <c r="O30" s="35"/>
      <c r="P30" s="35"/>
      <c r="Q30" s="35"/>
      <c r="R30" s="35"/>
      <c r="S30" s="35"/>
      <c r="T30" s="34"/>
      <c r="U30" s="34"/>
    </row>
    <row r="31" spans="1:75" x14ac:dyDescent="0.2">
      <c r="M31" s="34"/>
      <c r="N31" s="35"/>
      <c r="O31" s="35"/>
      <c r="P31" s="35"/>
      <c r="Q31" s="35"/>
      <c r="R31" s="35"/>
      <c r="S31" s="35"/>
      <c r="T31" s="34"/>
      <c r="U31" s="34"/>
      <c r="BG31" s="61"/>
    </row>
    <row r="32" spans="1:75" x14ac:dyDescent="0.2">
      <c r="M32" s="34"/>
      <c r="N32" s="35"/>
      <c r="O32" s="35"/>
      <c r="P32" s="35"/>
      <c r="Q32" s="35"/>
      <c r="R32" s="35"/>
      <c r="S32" s="35"/>
      <c r="T32" s="34"/>
      <c r="U32" s="34"/>
    </row>
    <row r="33" spans="13:59" x14ac:dyDescent="0.2">
      <c r="M33" s="34"/>
      <c r="N33" s="35"/>
      <c r="O33" s="35"/>
      <c r="P33" s="35"/>
      <c r="Q33" s="35"/>
      <c r="R33" s="35"/>
      <c r="S33" s="35"/>
      <c r="T33" s="34"/>
      <c r="U33" s="34"/>
      <c r="BG33" s="61"/>
    </row>
    <row r="35" spans="13:59" x14ac:dyDescent="0.2">
      <c r="BG35" s="61"/>
    </row>
    <row r="37" spans="13:59" x14ac:dyDescent="0.2">
      <c r="BG37" s="6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2019-07-29T15:11:19Z</cp:lastPrinted>
  <dcterms:created xsi:type="dcterms:W3CDTF">2004-10-09T07:29:01Z</dcterms:created>
  <dcterms:modified xsi:type="dcterms:W3CDTF">2019-09-12T11:07:55Z</dcterms:modified>
</cp:coreProperties>
</file>